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hockeymanitoba-my.sharepoint.com/personal/ceo_hockeymanitoba_ca/Documents/Desktop/CEO/"/>
    </mc:Choice>
  </mc:AlternateContent>
  <xr:revisionPtr revIDLastSave="0" documentId="8_{5DE72731-BC1B-4F3D-B4BD-CFD6B5A703DE}" xr6:coauthVersionLast="47" xr6:coauthVersionMax="47" xr10:uidLastSave="{00000000-0000-0000-0000-000000000000}"/>
  <bookViews>
    <workbookView xWindow="-120" yWindow="-120" windowWidth="29040" windowHeight="15720" xr2:uid="{26BCB374-6D50-4A59-A0B6-51AC54BAA31F}"/>
  </bookViews>
  <sheets>
    <sheet name="Voting Model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2" i="1" l="1"/>
  <c r="B11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2" i="1"/>
  <c r="H2" i="1" l="1"/>
  <c r="N2" i="1"/>
  <c r="H80" i="1"/>
  <c r="N80" i="1"/>
  <c r="H56" i="1"/>
  <c r="N56" i="1"/>
  <c r="H32" i="1"/>
  <c r="N32" i="1"/>
  <c r="H8" i="1"/>
  <c r="N8" i="1"/>
  <c r="H95" i="1"/>
  <c r="N95" i="1"/>
  <c r="H63" i="1"/>
  <c r="N63" i="1"/>
  <c r="H31" i="1"/>
  <c r="N31" i="1"/>
  <c r="H7" i="1"/>
  <c r="N7" i="1"/>
  <c r="H94" i="1"/>
  <c r="N94" i="1"/>
  <c r="H70" i="1"/>
  <c r="N70" i="1"/>
  <c r="H46" i="1"/>
  <c r="N46" i="1"/>
  <c r="H22" i="1"/>
  <c r="N22" i="1"/>
  <c r="H93" i="1"/>
  <c r="N93" i="1"/>
  <c r="H69" i="1"/>
  <c r="N69" i="1"/>
  <c r="H45" i="1"/>
  <c r="N45" i="1"/>
  <c r="H13" i="1"/>
  <c r="N13" i="1"/>
  <c r="H92" i="1"/>
  <c r="N92" i="1"/>
  <c r="H68" i="1"/>
  <c r="N68" i="1"/>
  <c r="H36" i="1"/>
  <c r="N36" i="1"/>
  <c r="H99" i="1"/>
  <c r="N99" i="1"/>
  <c r="H59" i="1"/>
  <c r="N59" i="1"/>
  <c r="H35" i="1"/>
  <c r="N35" i="1"/>
  <c r="H27" i="1"/>
  <c r="N27" i="1"/>
  <c r="H19" i="1"/>
  <c r="N19" i="1"/>
  <c r="H11" i="1"/>
  <c r="N11" i="1"/>
  <c r="H3" i="1"/>
  <c r="N3" i="1"/>
  <c r="H96" i="1"/>
  <c r="N96" i="1"/>
  <c r="H72" i="1"/>
  <c r="N72" i="1"/>
  <c r="H48" i="1"/>
  <c r="N48" i="1"/>
  <c r="H24" i="1"/>
  <c r="N24" i="1"/>
  <c r="H111" i="1"/>
  <c r="N111" i="1"/>
  <c r="H87" i="1"/>
  <c r="N87" i="1"/>
  <c r="H71" i="1"/>
  <c r="N71" i="1"/>
  <c r="H47" i="1"/>
  <c r="N47" i="1"/>
  <c r="H15" i="1"/>
  <c r="N15" i="1"/>
  <c r="H110" i="1"/>
  <c r="N110" i="1"/>
  <c r="H86" i="1"/>
  <c r="N86" i="1"/>
  <c r="H62" i="1"/>
  <c r="N62" i="1"/>
  <c r="H38" i="1"/>
  <c r="N38" i="1"/>
  <c r="H6" i="1"/>
  <c r="N6" i="1"/>
  <c r="H101" i="1"/>
  <c r="N101" i="1"/>
  <c r="H77" i="1"/>
  <c r="N77" i="1"/>
  <c r="H53" i="1"/>
  <c r="N53" i="1"/>
  <c r="H29" i="1"/>
  <c r="N29" i="1"/>
  <c r="H21" i="1"/>
  <c r="N21" i="1"/>
  <c r="H108" i="1"/>
  <c r="N108" i="1"/>
  <c r="H84" i="1"/>
  <c r="N84" i="1"/>
  <c r="H60" i="1"/>
  <c r="N60" i="1"/>
  <c r="H44" i="1"/>
  <c r="N44" i="1"/>
  <c r="H20" i="1"/>
  <c r="N20" i="1"/>
  <c r="H12" i="1"/>
  <c r="N12" i="1"/>
  <c r="H107" i="1"/>
  <c r="N107" i="1"/>
  <c r="H83" i="1"/>
  <c r="N83" i="1"/>
  <c r="H67" i="1"/>
  <c r="N67" i="1"/>
  <c r="H43" i="1"/>
  <c r="N43" i="1"/>
  <c r="H106" i="1"/>
  <c r="N106" i="1"/>
  <c r="H98" i="1"/>
  <c r="N98" i="1"/>
  <c r="H90" i="1"/>
  <c r="N90" i="1"/>
  <c r="H82" i="1"/>
  <c r="N82" i="1"/>
  <c r="H74" i="1"/>
  <c r="N74" i="1"/>
  <c r="H66" i="1"/>
  <c r="N66" i="1"/>
  <c r="H58" i="1"/>
  <c r="N58" i="1"/>
  <c r="H50" i="1"/>
  <c r="N50" i="1"/>
  <c r="H42" i="1"/>
  <c r="N42" i="1"/>
  <c r="H34" i="1"/>
  <c r="N34" i="1"/>
  <c r="H26" i="1"/>
  <c r="N26" i="1"/>
  <c r="H18" i="1"/>
  <c r="N18" i="1"/>
  <c r="H10" i="1"/>
  <c r="N10" i="1"/>
  <c r="H104" i="1"/>
  <c r="N104" i="1"/>
  <c r="H88" i="1"/>
  <c r="N88" i="1"/>
  <c r="H64" i="1"/>
  <c r="N64" i="1"/>
  <c r="H40" i="1"/>
  <c r="N40" i="1"/>
  <c r="H16" i="1"/>
  <c r="N16" i="1"/>
  <c r="H103" i="1"/>
  <c r="N103" i="1"/>
  <c r="H79" i="1"/>
  <c r="N79" i="1"/>
  <c r="H55" i="1"/>
  <c r="N55" i="1"/>
  <c r="H39" i="1"/>
  <c r="N39" i="1"/>
  <c r="H23" i="1"/>
  <c r="N23" i="1"/>
  <c r="H102" i="1"/>
  <c r="N102" i="1"/>
  <c r="H78" i="1"/>
  <c r="N78" i="1"/>
  <c r="H54" i="1"/>
  <c r="N54" i="1"/>
  <c r="H30" i="1"/>
  <c r="N30" i="1"/>
  <c r="H14" i="1"/>
  <c r="N14" i="1"/>
  <c r="H109" i="1"/>
  <c r="N109" i="1"/>
  <c r="H85" i="1"/>
  <c r="N85" i="1"/>
  <c r="H61" i="1"/>
  <c r="N61" i="1"/>
  <c r="H37" i="1"/>
  <c r="N37" i="1"/>
  <c r="H5" i="1"/>
  <c r="N5" i="1"/>
  <c r="H100" i="1"/>
  <c r="N100" i="1"/>
  <c r="H76" i="1"/>
  <c r="N76" i="1"/>
  <c r="H52" i="1"/>
  <c r="N52" i="1"/>
  <c r="H28" i="1"/>
  <c r="N28" i="1"/>
  <c r="H4" i="1"/>
  <c r="N4" i="1"/>
  <c r="H91" i="1"/>
  <c r="N91" i="1"/>
  <c r="H75" i="1"/>
  <c r="N75" i="1"/>
  <c r="H51" i="1"/>
  <c r="N51" i="1"/>
  <c r="H105" i="1"/>
  <c r="N105" i="1"/>
  <c r="H97" i="1"/>
  <c r="N97" i="1"/>
  <c r="H89" i="1"/>
  <c r="N89" i="1"/>
  <c r="H81" i="1"/>
  <c r="N81" i="1"/>
  <c r="H73" i="1"/>
  <c r="N73" i="1"/>
  <c r="H65" i="1"/>
  <c r="N65" i="1"/>
  <c r="H57" i="1"/>
  <c r="N57" i="1"/>
  <c r="H49" i="1"/>
  <c r="N49" i="1"/>
  <c r="H41" i="1"/>
  <c r="N41" i="1"/>
  <c r="H33" i="1"/>
  <c r="N33" i="1"/>
  <c r="H25" i="1"/>
  <c r="N25" i="1"/>
  <c r="H17" i="1"/>
  <c r="N17" i="1"/>
  <c r="H9" i="1"/>
  <c r="N9" i="1"/>
  <c r="P102" i="1"/>
  <c r="F102" i="1"/>
  <c r="J102" i="1"/>
  <c r="P62" i="1"/>
  <c r="F62" i="1"/>
  <c r="J62" i="1"/>
  <c r="P22" i="1"/>
  <c r="F22" i="1"/>
  <c r="J22" i="1"/>
  <c r="P109" i="1"/>
  <c r="J109" i="1"/>
  <c r="F109" i="1"/>
  <c r="P85" i="1"/>
  <c r="F85" i="1"/>
  <c r="J85" i="1"/>
  <c r="P53" i="1"/>
  <c r="F53" i="1"/>
  <c r="J53" i="1"/>
  <c r="P5" i="1"/>
  <c r="F5" i="1"/>
  <c r="J5" i="1"/>
  <c r="F92" i="1"/>
  <c r="J92" i="1"/>
  <c r="P92" i="1"/>
  <c r="F68" i="1"/>
  <c r="J68" i="1"/>
  <c r="P68" i="1"/>
  <c r="J44" i="1"/>
  <c r="F44" i="1"/>
  <c r="P44" i="1"/>
  <c r="F20" i="1"/>
  <c r="J20" i="1"/>
  <c r="P20" i="1"/>
  <c r="F91" i="1"/>
  <c r="J91" i="1"/>
  <c r="P91" i="1"/>
  <c r="F67" i="1"/>
  <c r="J67" i="1"/>
  <c r="P67" i="1"/>
  <c r="F43" i="1"/>
  <c r="P43" i="1"/>
  <c r="J43" i="1"/>
  <c r="F19" i="1"/>
  <c r="J19" i="1"/>
  <c r="P19" i="1"/>
  <c r="J98" i="1"/>
  <c r="P98" i="1"/>
  <c r="F98" i="1"/>
  <c r="J90" i="1"/>
  <c r="P90" i="1"/>
  <c r="F90" i="1"/>
  <c r="P74" i="1"/>
  <c r="J74" i="1"/>
  <c r="F74" i="1"/>
  <c r="J66" i="1"/>
  <c r="F66" i="1"/>
  <c r="P66" i="1"/>
  <c r="J58" i="1"/>
  <c r="P58" i="1"/>
  <c r="F58" i="1"/>
  <c r="J42" i="1"/>
  <c r="F42" i="1"/>
  <c r="P42" i="1"/>
  <c r="J34" i="1"/>
  <c r="P34" i="1"/>
  <c r="F34" i="1"/>
  <c r="P26" i="1"/>
  <c r="J26" i="1"/>
  <c r="F26" i="1"/>
  <c r="J18" i="1"/>
  <c r="F18" i="1"/>
  <c r="P18" i="1"/>
  <c r="J10" i="1"/>
  <c r="P10" i="1"/>
  <c r="F10" i="1"/>
  <c r="J105" i="1"/>
  <c r="P105" i="1"/>
  <c r="F105" i="1"/>
  <c r="J97" i="1"/>
  <c r="F97" i="1"/>
  <c r="P97" i="1"/>
  <c r="J89" i="1"/>
  <c r="P89" i="1"/>
  <c r="F89" i="1"/>
  <c r="J81" i="1"/>
  <c r="P81" i="1"/>
  <c r="F81" i="1"/>
  <c r="J73" i="1"/>
  <c r="F73" i="1"/>
  <c r="P73" i="1"/>
  <c r="J65" i="1"/>
  <c r="P65" i="1"/>
  <c r="F65" i="1"/>
  <c r="J57" i="1"/>
  <c r="F57" i="1"/>
  <c r="P57" i="1"/>
  <c r="F49" i="1"/>
  <c r="J49" i="1"/>
  <c r="P49" i="1"/>
  <c r="J41" i="1"/>
  <c r="F41" i="1"/>
  <c r="P41" i="1"/>
  <c r="F33" i="1"/>
  <c r="J33" i="1"/>
  <c r="P33" i="1"/>
  <c r="J25" i="1"/>
  <c r="P25" i="1"/>
  <c r="F25" i="1"/>
  <c r="J17" i="1"/>
  <c r="F17" i="1"/>
  <c r="P17" i="1"/>
  <c r="J9" i="1"/>
  <c r="P9" i="1"/>
  <c r="F9" i="1"/>
  <c r="P94" i="1"/>
  <c r="F94" i="1"/>
  <c r="J94" i="1"/>
  <c r="P78" i="1"/>
  <c r="F78" i="1"/>
  <c r="J78" i="1"/>
  <c r="P54" i="1"/>
  <c r="F54" i="1"/>
  <c r="J54" i="1"/>
  <c r="P38" i="1"/>
  <c r="F38" i="1"/>
  <c r="J38" i="1"/>
  <c r="P6" i="1"/>
  <c r="F6" i="1"/>
  <c r="J6" i="1"/>
  <c r="P101" i="1"/>
  <c r="F101" i="1"/>
  <c r="J101" i="1"/>
  <c r="P77" i="1"/>
  <c r="F77" i="1"/>
  <c r="J77" i="1"/>
  <c r="P61" i="1"/>
  <c r="J61" i="1"/>
  <c r="F61" i="1"/>
  <c r="P37" i="1"/>
  <c r="F37" i="1"/>
  <c r="J37" i="1"/>
  <c r="P13" i="1"/>
  <c r="F13" i="1"/>
  <c r="J13" i="1"/>
  <c r="F100" i="1"/>
  <c r="P100" i="1"/>
  <c r="J100" i="1"/>
  <c r="F76" i="1"/>
  <c r="J76" i="1"/>
  <c r="P76" i="1"/>
  <c r="F60" i="1"/>
  <c r="P60" i="1"/>
  <c r="J60" i="1"/>
  <c r="F28" i="1"/>
  <c r="P28" i="1"/>
  <c r="J28" i="1"/>
  <c r="F4" i="1"/>
  <c r="J4" i="1"/>
  <c r="P4" i="1"/>
  <c r="F99" i="1"/>
  <c r="P99" i="1"/>
  <c r="J99" i="1"/>
  <c r="F75" i="1"/>
  <c r="P75" i="1"/>
  <c r="J75" i="1"/>
  <c r="F59" i="1"/>
  <c r="P59" i="1"/>
  <c r="J59" i="1"/>
  <c r="F35" i="1"/>
  <c r="J35" i="1"/>
  <c r="P35" i="1"/>
  <c r="F3" i="1"/>
  <c r="P3" i="1"/>
  <c r="J3" i="1"/>
  <c r="P82" i="1"/>
  <c r="J82" i="1"/>
  <c r="F82" i="1"/>
  <c r="J2" i="1"/>
  <c r="P2" i="1"/>
  <c r="F2" i="1"/>
  <c r="J104" i="1"/>
  <c r="P104" i="1"/>
  <c r="F104" i="1"/>
  <c r="J96" i="1"/>
  <c r="P96" i="1"/>
  <c r="F96" i="1"/>
  <c r="J88" i="1"/>
  <c r="P88" i="1"/>
  <c r="F88" i="1"/>
  <c r="J80" i="1"/>
  <c r="P80" i="1"/>
  <c r="F80" i="1"/>
  <c r="J72" i="1"/>
  <c r="P72" i="1"/>
  <c r="F72" i="1"/>
  <c r="J64" i="1"/>
  <c r="P64" i="1"/>
  <c r="F64" i="1"/>
  <c r="J56" i="1"/>
  <c r="P56" i="1"/>
  <c r="F56" i="1"/>
  <c r="J48" i="1"/>
  <c r="P48" i="1"/>
  <c r="F48" i="1"/>
  <c r="J40" i="1"/>
  <c r="F40" i="1"/>
  <c r="P40" i="1"/>
  <c r="F32" i="1"/>
  <c r="J32" i="1"/>
  <c r="P32" i="1"/>
  <c r="J24" i="1"/>
  <c r="P24" i="1"/>
  <c r="F24" i="1"/>
  <c r="J16" i="1"/>
  <c r="P16" i="1"/>
  <c r="F16" i="1"/>
  <c r="J8" i="1"/>
  <c r="P8" i="1"/>
  <c r="F8" i="1"/>
  <c r="P110" i="1"/>
  <c r="F110" i="1"/>
  <c r="J110" i="1"/>
  <c r="P86" i="1"/>
  <c r="F86" i="1"/>
  <c r="J86" i="1"/>
  <c r="P70" i="1"/>
  <c r="F70" i="1"/>
  <c r="J70" i="1"/>
  <c r="P46" i="1"/>
  <c r="F46" i="1"/>
  <c r="J46" i="1"/>
  <c r="P30" i="1"/>
  <c r="F30" i="1"/>
  <c r="J30" i="1"/>
  <c r="P14" i="1"/>
  <c r="F14" i="1"/>
  <c r="J14" i="1"/>
  <c r="P93" i="1"/>
  <c r="F93" i="1"/>
  <c r="J93" i="1"/>
  <c r="P69" i="1"/>
  <c r="F69" i="1"/>
  <c r="J69" i="1"/>
  <c r="P45" i="1"/>
  <c r="F45" i="1"/>
  <c r="J45" i="1"/>
  <c r="P29" i="1"/>
  <c r="J29" i="1"/>
  <c r="F29" i="1"/>
  <c r="P21" i="1"/>
  <c r="F21" i="1"/>
  <c r="J21" i="1"/>
  <c r="F108" i="1"/>
  <c r="J108" i="1"/>
  <c r="P108" i="1"/>
  <c r="F84" i="1"/>
  <c r="J84" i="1"/>
  <c r="P84" i="1"/>
  <c r="F52" i="1"/>
  <c r="J52" i="1"/>
  <c r="P52" i="1"/>
  <c r="F36" i="1"/>
  <c r="J36" i="1"/>
  <c r="P36" i="1"/>
  <c r="F12" i="1"/>
  <c r="J12" i="1"/>
  <c r="P12" i="1"/>
  <c r="F107" i="1"/>
  <c r="P107" i="1"/>
  <c r="J107" i="1"/>
  <c r="F83" i="1"/>
  <c r="J83" i="1"/>
  <c r="P83" i="1"/>
  <c r="F51" i="1"/>
  <c r="J51" i="1"/>
  <c r="P51" i="1"/>
  <c r="F27" i="1"/>
  <c r="P27" i="1"/>
  <c r="J27" i="1"/>
  <c r="F11" i="1"/>
  <c r="P11" i="1"/>
  <c r="J11" i="1"/>
  <c r="J106" i="1"/>
  <c r="F106" i="1"/>
  <c r="P106" i="1"/>
  <c r="J50" i="1"/>
  <c r="P50" i="1"/>
  <c r="F50" i="1"/>
  <c r="P111" i="1"/>
  <c r="F111" i="1"/>
  <c r="J111" i="1"/>
  <c r="J103" i="1"/>
  <c r="P103" i="1"/>
  <c r="F103" i="1"/>
  <c r="J95" i="1"/>
  <c r="P95" i="1"/>
  <c r="F95" i="1"/>
  <c r="J87" i="1"/>
  <c r="P87" i="1"/>
  <c r="F87" i="1"/>
  <c r="J79" i="1"/>
  <c r="P79" i="1"/>
  <c r="F79" i="1"/>
  <c r="J71" i="1"/>
  <c r="P71" i="1"/>
  <c r="F71" i="1"/>
  <c r="J63" i="1"/>
  <c r="P63" i="1"/>
  <c r="F63" i="1"/>
  <c r="J55" i="1"/>
  <c r="P55" i="1"/>
  <c r="F55" i="1"/>
  <c r="J47" i="1"/>
  <c r="P47" i="1"/>
  <c r="F47" i="1"/>
  <c r="J39" i="1"/>
  <c r="P39" i="1"/>
  <c r="F39" i="1"/>
  <c r="J31" i="1"/>
  <c r="P31" i="1"/>
  <c r="F31" i="1"/>
  <c r="J23" i="1"/>
  <c r="P23" i="1"/>
  <c r="F23" i="1"/>
  <c r="J15" i="1"/>
  <c r="P15" i="1"/>
  <c r="F15" i="1"/>
  <c r="J7" i="1"/>
  <c r="P7" i="1"/>
  <c r="F7" i="1"/>
  <c r="L80" i="1"/>
  <c r="L64" i="1"/>
  <c r="L56" i="1"/>
  <c r="L40" i="1"/>
  <c r="L24" i="1"/>
  <c r="L8" i="1"/>
  <c r="L95" i="1"/>
  <c r="L63" i="1"/>
  <c r="L39" i="1"/>
  <c r="L7" i="1"/>
  <c r="L110" i="1"/>
  <c r="L86" i="1"/>
  <c r="L54" i="1"/>
  <c r="L30" i="1"/>
  <c r="L22" i="1"/>
  <c r="L109" i="1"/>
  <c r="L93" i="1"/>
  <c r="L69" i="1"/>
  <c r="L45" i="1"/>
  <c r="L13" i="1"/>
  <c r="L52" i="1"/>
  <c r="L107" i="1"/>
  <c r="L83" i="1"/>
  <c r="L75" i="1"/>
  <c r="L67" i="1"/>
  <c r="L59" i="1"/>
  <c r="L51" i="1"/>
  <c r="L43" i="1"/>
  <c r="L35" i="1"/>
  <c r="L27" i="1"/>
  <c r="L19" i="1"/>
  <c r="L11" i="1"/>
  <c r="L3" i="1"/>
  <c r="L111" i="1"/>
  <c r="L87" i="1"/>
  <c r="L71" i="1"/>
  <c r="L47" i="1"/>
  <c r="L23" i="1"/>
  <c r="L94" i="1"/>
  <c r="L70" i="1"/>
  <c r="L62" i="1"/>
  <c r="L38" i="1"/>
  <c r="L14" i="1"/>
  <c r="L101" i="1"/>
  <c r="L77" i="1"/>
  <c r="L53" i="1"/>
  <c r="L29" i="1"/>
  <c r="L5" i="1"/>
  <c r="L108" i="1"/>
  <c r="L92" i="1"/>
  <c r="L84" i="1"/>
  <c r="L68" i="1"/>
  <c r="L44" i="1"/>
  <c r="L28" i="1"/>
  <c r="L20" i="1"/>
  <c r="L4" i="1"/>
  <c r="L91" i="1"/>
  <c r="L106" i="1"/>
  <c r="L98" i="1"/>
  <c r="L90" i="1"/>
  <c r="L82" i="1"/>
  <c r="L74" i="1"/>
  <c r="L66" i="1"/>
  <c r="L58" i="1"/>
  <c r="L50" i="1"/>
  <c r="L42" i="1"/>
  <c r="L34" i="1"/>
  <c r="L26" i="1"/>
  <c r="L18" i="1"/>
  <c r="L10" i="1"/>
  <c r="L2" i="1"/>
  <c r="L104" i="1"/>
  <c r="L96" i="1"/>
  <c r="L88" i="1"/>
  <c r="L72" i="1"/>
  <c r="L48" i="1"/>
  <c r="L32" i="1"/>
  <c r="L16" i="1"/>
  <c r="L103" i="1"/>
  <c r="L79" i="1"/>
  <c r="L55" i="1"/>
  <c r="L31" i="1"/>
  <c r="L15" i="1"/>
  <c r="L102" i="1"/>
  <c r="L78" i="1"/>
  <c r="L46" i="1"/>
  <c r="L6" i="1"/>
  <c r="L85" i="1"/>
  <c r="L61" i="1"/>
  <c r="L37" i="1"/>
  <c r="L21" i="1"/>
  <c r="L100" i="1"/>
  <c r="L76" i="1"/>
  <c r="L60" i="1"/>
  <c r="L36" i="1"/>
  <c r="L12" i="1"/>
  <c r="L99" i="1"/>
  <c r="L105" i="1"/>
  <c r="L97" i="1"/>
  <c r="L89" i="1"/>
  <c r="L81" i="1"/>
  <c r="L73" i="1"/>
  <c r="L65" i="1"/>
  <c r="L57" i="1"/>
  <c r="L49" i="1"/>
  <c r="L41" i="1"/>
  <c r="L33" i="1"/>
  <c r="L25" i="1"/>
  <c r="L17" i="1"/>
  <c r="L9" i="1"/>
  <c r="D112" i="1"/>
  <c r="E38" i="1" s="1"/>
  <c r="H112" i="1" l="1"/>
  <c r="I92" i="1" s="1"/>
  <c r="I21" i="1"/>
  <c r="I85" i="1"/>
  <c r="I43" i="1"/>
  <c r="I70" i="1"/>
  <c r="I89" i="1"/>
  <c r="I23" i="1"/>
  <c r="I27" i="1"/>
  <c r="I29" i="1"/>
  <c r="I97" i="1"/>
  <c r="I14" i="1"/>
  <c r="I56" i="1"/>
  <c r="I34" i="1"/>
  <c r="I91" i="1"/>
  <c r="I31" i="1"/>
  <c r="I95" i="1"/>
  <c r="I51" i="1"/>
  <c r="I37" i="1"/>
  <c r="I18" i="1"/>
  <c r="I22" i="1"/>
  <c r="I80" i="1"/>
  <c r="I20" i="1"/>
  <c r="I103" i="1"/>
  <c r="I57" i="1"/>
  <c r="I45" i="1"/>
  <c r="I42" i="1"/>
  <c r="I30" i="1"/>
  <c r="I104" i="1"/>
  <c r="I44" i="1"/>
  <c r="I111" i="1"/>
  <c r="I65" i="1"/>
  <c r="I53" i="1"/>
  <c r="I58" i="1"/>
  <c r="I38" i="1"/>
  <c r="I25" i="1"/>
  <c r="I76" i="1"/>
  <c r="I8" i="1"/>
  <c r="I81" i="1"/>
  <c r="I61" i="1"/>
  <c r="I74" i="1"/>
  <c r="I46" i="1"/>
  <c r="I41" i="1"/>
  <c r="I100" i="1"/>
  <c r="I63" i="1"/>
  <c r="I52" i="1"/>
  <c r="I5" i="1"/>
  <c r="I69" i="1"/>
  <c r="I88" i="1"/>
  <c r="I98" i="1"/>
  <c r="I84" i="1"/>
  <c r="I54" i="1"/>
  <c r="I16" i="1"/>
  <c r="I49" i="1"/>
  <c r="I19" i="1"/>
  <c r="I7" i="1"/>
  <c r="I71" i="1"/>
  <c r="I72" i="1"/>
  <c r="I26" i="1"/>
  <c r="I68" i="1"/>
  <c r="I6" i="1"/>
  <c r="I40" i="1"/>
  <c r="I59" i="1"/>
  <c r="I87" i="1"/>
  <c r="I17" i="1"/>
  <c r="I9" i="1"/>
  <c r="I93" i="1"/>
  <c r="I67" i="1"/>
  <c r="I78" i="1"/>
  <c r="I33" i="1"/>
  <c r="I10" i="1"/>
  <c r="I101" i="1"/>
  <c r="I83" i="1"/>
  <c r="I86" i="1"/>
  <c r="I66" i="1"/>
  <c r="I39" i="1"/>
  <c r="I75" i="1"/>
  <c r="I3" i="1"/>
  <c r="I109" i="1"/>
  <c r="I107" i="1"/>
  <c r="I94" i="1"/>
  <c r="I82" i="1"/>
  <c r="I47" i="1"/>
  <c r="I99" i="1"/>
  <c r="I4" i="1"/>
  <c r="I32" i="1"/>
  <c r="I36" i="1"/>
  <c r="I102" i="1"/>
  <c r="I90" i="1"/>
  <c r="I55" i="1"/>
  <c r="I28" i="1"/>
  <c r="I12" i="1"/>
  <c r="I64" i="1"/>
  <c r="I60" i="1"/>
  <c r="I110" i="1"/>
  <c r="I106" i="1"/>
  <c r="I48" i="1"/>
  <c r="I105" i="1"/>
  <c r="I13" i="1"/>
  <c r="I77" i="1"/>
  <c r="I2" i="1"/>
  <c r="I11" i="1"/>
  <c r="I108" i="1"/>
  <c r="I62" i="1"/>
  <c r="I24" i="1"/>
  <c r="I73" i="1"/>
  <c r="I35" i="1"/>
  <c r="I15" i="1"/>
  <c r="I79" i="1"/>
  <c r="I96" i="1"/>
  <c r="I50" i="1"/>
  <c r="J112" i="1"/>
  <c r="P112" i="1"/>
  <c r="Q42" i="1" s="1"/>
  <c r="F112" i="1"/>
  <c r="N112" i="1"/>
  <c r="O27" i="1" s="1"/>
  <c r="L112" i="1"/>
  <c r="E73" i="1"/>
  <c r="E81" i="1"/>
  <c r="E28" i="1"/>
  <c r="E106" i="1"/>
  <c r="E51" i="1"/>
  <c r="E29" i="1"/>
  <c r="E64" i="1"/>
  <c r="E80" i="1"/>
  <c r="E59" i="1"/>
  <c r="E36" i="1"/>
  <c r="E37" i="1"/>
  <c r="E54" i="1"/>
  <c r="E88" i="1"/>
  <c r="E67" i="1"/>
  <c r="E44" i="1"/>
  <c r="E23" i="1"/>
  <c r="E45" i="1"/>
  <c r="E78" i="1"/>
  <c r="E26" i="1"/>
  <c r="E95" i="1"/>
  <c r="E56" i="1"/>
  <c r="E92" i="1"/>
  <c r="E93" i="1"/>
  <c r="E102" i="1"/>
  <c r="E34" i="1"/>
  <c r="E6" i="1"/>
  <c r="E111" i="1"/>
  <c r="E108" i="1"/>
  <c r="E14" i="1"/>
  <c r="E72" i="1"/>
  <c r="E100" i="1"/>
  <c r="E101" i="1"/>
  <c r="E9" i="1"/>
  <c r="E42" i="1"/>
  <c r="E46" i="1"/>
  <c r="E109" i="1"/>
  <c r="E17" i="1"/>
  <c r="E90" i="1"/>
  <c r="E65" i="1"/>
  <c r="E98" i="1"/>
  <c r="E86" i="1"/>
  <c r="E3" i="1"/>
  <c r="E96" i="1"/>
  <c r="E11" i="1"/>
  <c r="E75" i="1"/>
  <c r="E52" i="1"/>
  <c r="E62" i="1"/>
  <c r="E39" i="1"/>
  <c r="E53" i="1"/>
  <c r="E25" i="1"/>
  <c r="E33" i="1"/>
  <c r="E58" i="1"/>
  <c r="E104" i="1"/>
  <c r="E19" i="1"/>
  <c r="E83" i="1"/>
  <c r="E7" i="1"/>
  <c r="E60" i="1"/>
  <c r="E94" i="1"/>
  <c r="E55" i="1"/>
  <c r="E16" i="1"/>
  <c r="E61" i="1"/>
  <c r="E50" i="1"/>
  <c r="E97" i="1"/>
  <c r="E41" i="1"/>
  <c r="E66" i="1"/>
  <c r="E15" i="1"/>
  <c r="E24" i="1"/>
  <c r="E2" i="1"/>
  <c r="E27" i="1"/>
  <c r="E91" i="1"/>
  <c r="E31" i="1"/>
  <c r="E4" i="1"/>
  <c r="E68" i="1"/>
  <c r="E110" i="1"/>
  <c r="E79" i="1"/>
  <c r="E5" i="1"/>
  <c r="E69" i="1"/>
  <c r="E49" i="1"/>
  <c r="E47" i="1"/>
  <c r="E35" i="1"/>
  <c r="E8" i="1"/>
  <c r="E12" i="1"/>
  <c r="E76" i="1"/>
  <c r="E103" i="1"/>
  <c r="E13" i="1"/>
  <c r="E77" i="1"/>
  <c r="E30" i="1"/>
  <c r="E105" i="1"/>
  <c r="E89" i="1"/>
  <c r="E10" i="1"/>
  <c r="E74" i="1"/>
  <c r="E32" i="1"/>
  <c r="E99" i="1"/>
  <c r="E22" i="1"/>
  <c r="E63" i="1"/>
  <c r="E57" i="1"/>
  <c r="E18" i="1"/>
  <c r="E82" i="1"/>
  <c r="E71" i="1"/>
  <c r="E48" i="1"/>
  <c r="E43" i="1"/>
  <c r="E107" i="1"/>
  <c r="E70" i="1"/>
  <c r="E87" i="1"/>
  <c r="E40" i="1"/>
  <c r="E20" i="1"/>
  <c r="E84" i="1"/>
  <c r="E21" i="1"/>
  <c r="E85" i="1"/>
  <c r="I114" i="1" l="1"/>
  <c r="I113" i="1"/>
  <c r="I112" i="1"/>
  <c r="O90" i="1"/>
  <c r="O96" i="1"/>
  <c r="O43" i="1"/>
  <c r="O108" i="1"/>
  <c r="O51" i="1"/>
  <c r="O65" i="1"/>
  <c r="O102" i="1"/>
  <c r="O42" i="1"/>
  <c r="O32" i="1"/>
  <c r="O35" i="1"/>
  <c r="O75" i="1"/>
  <c r="O37" i="1"/>
  <c r="O85" i="1"/>
  <c r="O80" i="1"/>
  <c r="O15" i="1"/>
  <c r="O87" i="1"/>
  <c r="O92" i="1"/>
  <c r="O40" i="1"/>
  <c r="O25" i="1"/>
  <c r="O97" i="1"/>
  <c r="O79" i="1"/>
  <c r="O36" i="1"/>
  <c r="O24" i="1"/>
  <c r="O62" i="1"/>
  <c r="O78" i="1"/>
  <c r="O14" i="1"/>
  <c r="O74" i="1"/>
  <c r="O88" i="1"/>
  <c r="O111" i="1"/>
  <c r="O67" i="1"/>
  <c r="O49" i="1"/>
  <c r="O81" i="1"/>
  <c r="O3" i="1"/>
  <c r="O54" i="1"/>
  <c r="O21" i="1"/>
  <c r="O10" i="1"/>
  <c r="O48" i="1"/>
  <c r="O53" i="1"/>
  <c r="O30" i="1"/>
  <c r="O19" i="1"/>
  <c r="O52" i="1"/>
  <c r="O72" i="1"/>
  <c r="O98" i="1"/>
  <c r="O45" i="1"/>
  <c r="O76" i="1"/>
  <c r="O55" i="1"/>
  <c r="O31" i="1"/>
  <c r="O16" i="1"/>
  <c r="O34" i="1"/>
  <c r="O66" i="1"/>
  <c r="O44" i="1"/>
  <c r="O11" i="1"/>
  <c r="O84" i="1"/>
  <c r="O57" i="1"/>
  <c r="O41" i="1"/>
  <c r="O8" i="1"/>
  <c r="O70" i="1"/>
  <c r="O46" i="1"/>
  <c r="O6" i="1"/>
  <c r="O39" i="1"/>
  <c r="O20" i="1"/>
  <c r="O7" i="1"/>
  <c r="O109" i="1"/>
  <c r="O86" i="1"/>
  <c r="O106" i="1"/>
  <c r="O9" i="1"/>
  <c r="O2" i="1"/>
  <c r="O95" i="1"/>
  <c r="O103" i="1"/>
  <c r="O110" i="1"/>
  <c r="O91" i="1"/>
  <c r="O69" i="1"/>
  <c r="O71" i="1"/>
  <c r="O4" i="1"/>
  <c r="O58" i="1"/>
  <c r="Q44" i="1"/>
  <c r="Q7" i="1"/>
  <c r="Q102" i="1"/>
  <c r="Q111" i="1"/>
  <c r="Q47" i="1"/>
  <c r="Q104" i="1"/>
  <c r="Q71" i="1"/>
  <c r="Q2" i="1"/>
  <c r="Q106" i="1"/>
  <c r="Q67" i="1"/>
  <c r="Q95" i="1"/>
  <c r="Q99" i="1"/>
  <c r="Q93" i="1"/>
  <c r="Q81" i="1"/>
  <c r="M100" i="1"/>
  <c r="M20" i="1"/>
  <c r="M32" i="1"/>
  <c r="M97" i="1"/>
  <c r="M72" i="1"/>
  <c r="M14" i="1"/>
  <c r="M64" i="1"/>
  <c r="M3" i="1"/>
  <c r="M36" i="1"/>
  <c r="M16" i="1"/>
  <c r="M52" i="1"/>
  <c r="M96" i="1"/>
  <c r="M91" i="1"/>
  <c r="M49" i="1"/>
  <c r="M47" i="1"/>
  <c r="M54" i="1"/>
  <c r="M38" i="1"/>
  <c r="M66" i="1"/>
  <c r="M74" i="1"/>
  <c r="M88" i="1"/>
  <c r="M79" i="1"/>
  <c r="M23" i="1"/>
  <c r="M45" i="1"/>
  <c r="M61" i="1"/>
  <c r="M15" i="1"/>
  <c r="M5" i="1"/>
  <c r="M39" i="1"/>
  <c r="M19" i="1"/>
  <c r="M35" i="1"/>
  <c r="M111" i="1"/>
  <c r="M101" i="1"/>
  <c r="M51" i="1"/>
  <c r="M102" i="1"/>
  <c r="M28" i="1"/>
  <c r="M92" i="1"/>
  <c r="M37" i="1"/>
  <c r="M80" i="1"/>
  <c r="M42" i="1"/>
  <c r="M24" i="1"/>
  <c r="M69" i="1"/>
  <c r="M8" i="1"/>
  <c r="M99" i="1"/>
  <c r="M81" i="1"/>
  <c r="M29" i="1"/>
  <c r="M65" i="1"/>
  <c r="M26" i="1"/>
  <c r="M11" i="1"/>
  <c r="M60" i="1"/>
  <c r="M77" i="1"/>
  <c r="M46" i="1"/>
  <c r="M82" i="1"/>
  <c r="M85" i="1"/>
  <c r="M18" i="1"/>
  <c r="M94" i="1"/>
  <c r="M67" i="1"/>
  <c r="M90" i="1"/>
  <c r="M83" i="1"/>
  <c r="M71" i="1"/>
  <c r="M68" i="1"/>
  <c r="M75" i="1"/>
  <c r="M50" i="1"/>
  <c r="M105" i="1"/>
  <c r="M104" i="1"/>
  <c r="M30" i="1"/>
  <c r="M43" i="1"/>
  <c r="M108" i="1"/>
  <c r="M107" i="1"/>
  <c r="M93" i="1"/>
  <c r="M48" i="1"/>
  <c r="M10" i="1"/>
  <c r="M34" i="1"/>
  <c r="M106" i="1"/>
  <c r="M73" i="1"/>
  <c r="M86" i="1"/>
  <c r="M53" i="1"/>
  <c r="M41" i="1"/>
  <c r="M31" i="1"/>
  <c r="M13" i="1"/>
  <c r="M33" i="1"/>
  <c r="M17" i="1"/>
  <c r="M2" i="1"/>
  <c r="M109" i="1"/>
  <c r="M57" i="1"/>
  <c r="M4" i="1"/>
  <c r="M6" i="1"/>
  <c r="M40" i="1"/>
  <c r="M56" i="1"/>
  <c r="M78" i="1"/>
  <c r="M12" i="1"/>
  <c r="M70" i="1"/>
  <c r="M110" i="1"/>
  <c r="M103" i="1"/>
  <c r="M21" i="1"/>
  <c r="M87" i="1"/>
  <c r="M59" i="1"/>
  <c r="M98" i="1"/>
  <c r="M22" i="1"/>
  <c r="M27" i="1"/>
  <c r="M62" i="1"/>
  <c r="M89" i="1"/>
  <c r="M58" i="1"/>
  <c r="M9" i="1"/>
  <c r="M76" i="1"/>
  <c r="M84" i="1"/>
  <c r="M63" i="1"/>
  <c r="M55" i="1"/>
  <c r="M95" i="1"/>
  <c r="M25" i="1"/>
  <c r="M7" i="1"/>
  <c r="G110" i="1"/>
  <c r="K111" i="1"/>
  <c r="K107" i="1"/>
  <c r="K103" i="1"/>
  <c r="K99" i="1"/>
  <c r="K95" i="1"/>
  <c r="K91" i="1"/>
  <c r="K87" i="1"/>
  <c r="K83" i="1"/>
  <c r="K79" i="1"/>
  <c r="K75" i="1"/>
  <c r="K71" i="1"/>
  <c r="K67" i="1"/>
  <c r="K63" i="1"/>
  <c r="K59" i="1"/>
  <c r="K55" i="1"/>
  <c r="K51" i="1"/>
  <c r="K47" i="1"/>
  <c r="K43" i="1"/>
  <c r="K39" i="1"/>
  <c r="K35" i="1"/>
  <c r="K31" i="1"/>
  <c r="K27" i="1"/>
  <c r="K23" i="1"/>
  <c r="K19" i="1"/>
  <c r="K15" i="1"/>
  <c r="K102" i="1"/>
  <c r="K93" i="1"/>
  <c r="K84" i="1"/>
  <c r="K70" i="1"/>
  <c r="K61" i="1"/>
  <c r="K52" i="1"/>
  <c r="K38" i="1"/>
  <c r="K29" i="1"/>
  <c r="K20" i="1"/>
  <c r="K11" i="1"/>
  <c r="K7" i="1"/>
  <c r="K3" i="1"/>
  <c r="K106" i="1"/>
  <c r="K97" i="1"/>
  <c r="K88" i="1"/>
  <c r="K74" i="1"/>
  <c r="K65" i="1"/>
  <c r="K56" i="1"/>
  <c r="K42" i="1"/>
  <c r="K33" i="1"/>
  <c r="K24" i="1"/>
  <c r="K96" i="1"/>
  <c r="K82" i="1"/>
  <c r="K73" i="1"/>
  <c r="K64" i="1"/>
  <c r="K50" i="1"/>
  <c r="K41" i="1"/>
  <c r="K32" i="1"/>
  <c r="K18" i="1"/>
  <c r="K110" i="1"/>
  <c r="K101" i="1"/>
  <c r="K92" i="1"/>
  <c r="K78" i="1"/>
  <c r="K69" i="1"/>
  <c r="K60" i="1"/>
  <c r="K46" i="1"/>
  <c r="K37" i="1"/>
  <c r="K28" i="1"/>
  <c r="K14" i="1"/>
  <c r="K10" i="1"/>
  <c r="K6" i="1"/>
  <c r="K2" i="1"/>
  <c r="K105" i="1"/>
  <c r="K104" i="1"/>
  <c r="K90" i="1"/>
  <c r="K81" i="1"/>
  <c r="K72" i="1"/>
  <c r="K58" i="1"/>
  <c r="K49" i="1"/>
  <c r="K40" i="1"/>
  <c r="K26" i="1"/>
  <c r="K17" i="1"/>
  <c r="K108" i="1"/>
  <c r="K94" i="1"/>
  <c r="K85" i="1"/>
  <c r="K76" i="1"/>
  <c r="K62" i="1"/>
  <c r="K53" i="1"/>
  <c r="K44" i="1"/>
  <c r="K30" i="1"/>
  <c r="K21" i="1"/>
  <c r="K12" i="1"/>
  <c r="K8" i="1"/>
  <c r="K4" i="1"/>
  <c r="K77" i="1"/>
  <c r="K36" i="1"/>
  <c r="K16" i="1"/>
  <c r="K109" i="1"/>
  <c r="K68" i="1"/>
  <c r="K48" i="1"/>
  <c r="K100" i="1"/>
  <c r="K13" i="1"/>
  <c r="K86" i="1"/>
  <c r="K25" i="1"/>
  <c r="K45" i="1"/>
  <c r="K98" i="1"/>
  <c r="K89" i="1"/>
  <c r="K22" i="1"/>
  <c r="K9" i="1"/>
  <c r="K54" i="1"/>
  <c r="K34" i="1"/>
  <c r="K80" i="1"/>
  <c r="K66" i="1"/>
  <c r="K5" i="1"/>
  <c r="K57" i="1"/>
  <c r="G78" i="1"/>
  <c r="G40" i="1"/>
  <c r="G80" i="1"/>
  <c r="G22" i="1"/>
  <c r="G35" i="1"/>
  <c r="G93" i="1"/>
  <c r="G13" i="1"/>
  <c r="G76" i="1"/>
  <c r="G62" i="1"/>
  <c r="G17" i="1"/>
  <c r="G90" i="1"/>
  <c r="G25" i="1"/>
  <c r="G41" i="1"/>
  <c r="G51" i="1"/>
  <c r="G92" i="1"/>
  <c r="G34" i="1"/>
  <c r="G18" i="1"/>
  <c r="G86" i="1"/>
  <c r="G77" i="1"/>
  <c r="G109" i="1"/>
  <c r="G43" i="1"/>
  <c r="G23" i="1"/>
  <c r="G21" i="1"/>
  <c r="G26" i="1"/>
  <c r="G32" i="1"/>
  <c r="G27" i="1"/>
  <c r="G81" i="1"/>
  <c r="G94" i="1"/>
  <c r="G56" i="1"/>
  <c r="G15" i="1"/>
  <c r="G96" i="1"/>
  <c r="G31" i="1"/>
  <c r="G63" i="1"/>
  <c r="G29" i="1"/>
  <c r="G85" i="1"/>
  <c r="G65" i="1"/>
  <c r="G79" i="1"/>
  <c r="G24" i="1"/>
  <c r="G101" i="1"/>
  <c r="G44" i="1"/>
  <c r="G42" i="1"/>
  <c r="G49" i="1"/>
  <c r="G5" i="1"/>
  <c r="G102" i="1"/>
  <c r="G64" i="1"/>
  <c r="G47" i="1"/>
  <c r="G37" i="1"/>
  <c r="G7" i="1"/>
  <c r="G73" i="1"/>
  <c r="G111" i="1"/>
  <c r="G57" i="1"/>
  <c r="G89" i="1"/>
  <c r="G72" i="1"/>
  <c r="G36" i="1"/>
  <c r="G3" i="1"/>
  <c r="G91" i="1"/>
  <c r="G108" i="1"/>
  <c r="G9" i="1"/>
  <c r="G10" i="1"/>
  <c r="G12" i="1"/>
  <c r="G99" i="1"/>
  <c r="G6" i="1"/>
  <c r="G87" i="1"/>
  <c r="G74" i="1"/>
  <c r="G19" i="1"/>
  <c r="G61" i="1"/>
  <c r="G33" i="1"/>
  <c r="G68" i="1"/>
  <c r="G60" i="1"/>
  <c r="G69" i="1"/>
  <c r="G58" i="1"/>
  <c r="G8" i="1"/>
  <c r="G2" i="1"/>
  <c r="G67" i="1"/>
  <c r="G45" i="1"/>
  <c r="G55" i="1"/>
  <c r="G103" i="1"/>
  <c r="G11" i="1"/>
  <c r="G53" i="1"/>
  <c r="G106" i="1"/>
  <c r="G95" i="1"/>
  <c r="G28" i="1"/>
  <c r="G14" i="1"/>
  <c r="G105" i="1"/>
  <c r="G39" i="1"/>
  <c r="G38" i="1"/>
  <c r="G54" i="1"/>
  <c r="G66" i="1"/>
  <c r="G75" i="1"/>
  <c r="G52" i="1"/>
  <c r="G107" i="1"/>
  <c r="G50" i="1"/>
  <c r="G97" i="1"/>
  <c r="G70" i="1"/>
  <c r="G104" i="1"/>
  <c r="G82" i="1"/>
  <c r="G30" i="1"/>
  <c r="G88" i="1"/>
  <c r="G98" i="1"/>
  <c r="G46" i="1"/>
  <c r="G84" i="1"/>
  <c r="G16" i="1"/>
  <c r="G4" i="1"/>
  <c r="G100" i="1"/>
  <c r="G59" i="1"/>
  <c r="G20" i="1"/>
  <c r="G71" i="1"/>
  <c r="G83" i="1"/>
  <c r="M44" i="1"/>
  <c r="G48" i="1"/>
  <c r="Q43" i="1"/>
  <c r="Q38" i="1"/>
  <c r="Q54" i="1"/>
  <c r="Q98" i="1"/>
  <c r="Q49" i="1"/>
  <c r="Q30" i="1"/>
  <c r="Q46" i="1"/>
  <c r="Q101" i="1"/>
  <c r="Q100" i="1"/>
  <c r="Q86" i="1"/>
  <c r="O56" i="1"/>
  <c r="O94" i="1"/>
  <c r="O50" i="1"/>
  <c r="Q6" i="1"/>
  <c r="Q96" i="1"/>
  <c r="Q39" i="1"/>
  <c r="O77" i="1"/>
  <c r="Q61" i="1"/>
  <c r="Q40" i="1"/>
  <c r="O93" i="1"/>
  <c r="O47" i="1"/>
  <c r="O82" i="1"/>
  <c r="Q15" i="1"/>
  <c r="O33" i="1"/>
  <c r="O23" i="1"/>
  <c r="Q89" i="1"/>
  <c r="O38" i="1"/>
  <c r="O105" i="1"/>
  <c r="O107" i="1"/>
  <c r="Q74" i="1"/>
  <c r="O100" i="1"/>
  <c r="O13" i="1"/>
  <c r="Q53" i="1"/>
  <c r="Q26" i="1"/>
  <c r="O60" i="1"/>
  <c r="O68" i="1"/>
  <c r="Q33" i="1"/>
  <c r="Q35" i="1"/>
  <c r="Q20" i="1"/>
  <c r="Q57" i="1"/>
  <c r="Q65" i="1"/>
  <c r="Q107" i="1"/>
  <c r="Q70" i="1"/>
  <c r="Q23" i="1"/>
  <c r="Q90" i="1"/>
  <c r="Q8" i="1"/>
  <c r="Q12" i="1"/>
  <c r="Q9" i="1"/>
  <c r="Q19" i="1"/>
  <c r="Q91" i="1"/>
  <c r="Q29" i="1"/>
  <c r="Q24" i="1"/>
  <c r="Q3" i="1"/>
  <c r="Q103" i="1"/>
  <c r="Q109" i="1"/>
  <c r="Q37" i="1"/>
  <c r="Q17" i="1"/>
  <c r="Q27" i="1"/>
  <c r="Q69" i="1"/>
  <c r="Q62" i="1"/>
  <c r="Q72" i="1"/>
  <c r="Q110" i="1"/>
  <c r="Q13" i="1"/>
  <c r="Q45" i="1"/>
  <c r="Q94" i="1"/>
  <c r="Q66" i="1"/>
  <c r="O61" i="1"/>
  <c r="O17" i="1"/>
  <c r="O101" i="1"/>
  <c r="Q41" i="1"/>
  <c r="Q5" i="1"/>
  <c r="O73" i="1"/>
  <c r="Q75" i="1"/>
  <c r="Q58" i="1"/>
  <c r="Q60" i="1"/>
  <c r="O59" i="1"/>
  <c r="O5" i="1"/>
  <c r="Q88" i="1"/>
  <c r="O12" i="1"/>
  <c r="Q4" i="1"/>
  <c r="Q18" i="1"/>
  <c r="Q34" i="1"/>
  <c r="Q21" i="1"/>
  <c r="Q25" i="1"/>
  <c r="Q59" i="1"/>
  <c r="Q10" i="1"/>
  <c r="Q105" i="1"/>
  <c r="Q68" i="1"/>
  <c r="Q48" i="1"/>
  <c r="O89" i="1"/>
  <c r="Q92" i="1"/>
  <c r="Q82" i="1"/>
  <c r="Q80" i="1"/>
  <c r="Q83" i="1"/>
  <c r="Q84" i="1"/>
  <c r="Q79" i="1"/>
  <c r="Q76" i="1"/>
  <c r="Q78" i="1"/>
  <c r="Q77" i="1"/>
  <c r="Q87" i="1"/>
  <c r="Q22" i="1"/>
  <c r="Q14" i="1"/>
  <c r="Q97" i="1"/>
  <c r="Q32" i="1"/>
  <c r="Q52" i="1"/>
  <c r="Q108" i="1"/>
  <c r="Q51" i="1"/>
  <c r="Q55" i="1"/>
  <c r="O22" i="1"/>
  <c r="Q50" i="1"/>
  <c r="Q36" i="1"/>
  <c r="Q56" i="1"/>
  <c r="O83" i="1"/>
  <c r="O29" i="1"/>
  <c r="O18" i="1"/>
  <c r="O99" i="1"/>
  <c r="Q64" i="1"/>
  <c r="O28" i="1"/>
  <c r="Q63" i="1"/>
  <c r="O26" i="1"/>
  <c r="O64" i="1"/>
  <c r="Q11" i="1"/>
  <c r="O104" i="1"/>
  <c r="O63" i="1"/>
  <c r="Q28" i="1"/>
  <c r="Q31" i="1"/>
  <c r="Q73" i="1"/>
  <c r="Q16" i="1"/>
  <c r="Q85" i="1"/>
  <c r="E112" i="1"/>
  <c r="Q113" i="1" l="1"/>
  <c r="O114" i="1"/>
  <c r="O113" i="1"/>
  <c r="K114" i="1"/>
  <c r="K113" i="1"/>
  <c r="M113" i="1"/>
  <c r="M114" i="1"/>
  <c r="G114" i="1"/>
  <c r="G113" i="1"/>
  <c r="Q112" i="1"/>
  <c r="K112" i="1"/>
  <c r="Q114" i="1"/>
  <c r="O112" i="1"/>
  <c r="G112" i="1"/>
  <c r="M112" i="1"/>
</calcChain>
</file>

<file path=xl/sharedStrings.xml><?xml version="1.0" encoding="utf-8"?>
<sst xmlns="http://schemas.openxmlformats.org/spreadsheetml/2006/main" count="188" uniqueCount="179">
  <si>
    <t>Voting Threshold 2</t>
  </si>
  <si>
    <t>Member</t>
  </si>
  <si>
    <t>% of Registrants</t>
  </si>
  <si>
    <t>Totals</t>
  </si>
  <si>
    <t>Para Hockey</t>
  </si>
  <si>
    <t>CRJHL</t>
  </si>
  <si>
    <t>MJHL</t>
  </si>
  <si>
    <t>MMJHL</t>
  </si>
  <si>
    <t>MWJHL</t>
  </si>
  <si>
    <t>Brandon</t>
  </si>
  <si>
    <t>Each additional 1000</t>
  </si>
  <si>
    <t>Percentage of Vote</t>
  </si>
  <si>
    <t>APHA</t>
  </si>
  <si>
    <t>Fort Garry North</t>
  </si>
  <si>
    <t>Lord Selkirk</t>
  </si>
  <si>
    <t>River East</t>
  </si>
  <si>
    <t>Seven Oaks</t>
  </si>
  <si>
    <t>South Winnipeg</t>
  </si>
  <si>
    <t>St Boniface</t>
  </si>
  <si>
    <t>St James</t>
  </si>
  <si>
    <t>St Vital</t>
  </si>
  <si>
    <t>Transcona</t>
  </si>
  <si>
    <t>Gladstone</t>
  </si>
  <si>
    <t>MacGregor</t>
  </si>
  <si>
    <t>Oakville</t>
  </si>
  <si>
    <t>Portage</t>
  </si>
  <si>
    <t>Sandy Bay</t>
  </si>
  <si>
    <t>St. Eustache</t>
  </si>
  <si>
    <t>Beausejour</t>
  </si>
  <si>
    <t>Grunthal</t>
  </si>
  <si>
    <t>Ile Des Chenes</t>
  </si>
  <si>
    <t>La Broquerie</t>
  </si>
  <si>
    <t>Lac Du Bonnet</t>
  </si>
  <si>
    <t>Landmark</t>
  </si>
  <si>
    <t>Lorette</t>
  </si>
  <si>
    <t>Mitchell</t>
  </si>
  <si>
    <t>Niverille</t>
  </si>
  <si>
    <t>Pinawa</t>
  </si>
  <si>
    <t>Pineview</t>
  </si>
  <si>
    <t>Rat River</t>
  </si>
  <si>
    <t>Sagkeeng</t>
  </si>
  <si>
    <t>Springfield</t>
  </si>
  <si>
    <t>St. Adolphe</t>
  </si>
  <si>
    <t>Ste. Anne</t>
  </si>
  <si>
    <t>Steinbach</t>
  </si>
  <si>
    <t>Arborg</t>
  </si>
  <si>
    <t>Fisher River</t>
  </si>
  <si>
    <t>Gimli</t>
  </si>
  <si>
    <t>Lakeside</t>
  </si>
  <si>
    <t>Peguis</t>
  </si>
  <si>
    <t>Pinaymootang</t>
  </si>
  <si>
    <t>Riverton</t>
  </si>
  <si>
    <t>St. Laurent</t>
  </si>
  <si>
    <t>Stonewall</t>
  </si>
  <si>
    <t>Stony Mountain</t>
  </si>
  <si>
    <t>Teulon</t>
  </si>
  <si>
    <t>Warren</t>
  </si>
  <si>
    <t>Cross Lake</t>
  </si>
  <si>
    <t>Flin Flon</t>
  </si>
  <si>
    <t>Gillam</t>
  </si>
  <si>
    <t>Grand Rapids</t>
  </si>
  <si>
    <t xml:space="preserve">MCN </t>
  </si>
  <si>
    <t>Nelson House</t>
  </si>
  <si>
    <t>Norway House</t>
  </si>
  <si>
    <t>Opaskwayak</t>
  </si>
  <si>
    <t>Snow Lake</t>
  </si>
  <si>
    <t>Split Lake</t>
  </si>
  <si>
    <t>The Pas</t>
  </si>
  <si>
    <t>Thompson</t>
  </si>
  <si>
    <t>Dauphin</t>
  </si>
  <si>
    <t>Grand Plains</t>
  </si>
  <si>
    <t>McCreary</t>
  </si>
  <si>
    <t xml:space="preserve">Minegozibe </t>
  </si>
  <si>
    <t>Roblin</t>
  </si>
  <si>
    <t>Russell</t>
  </si>
  <si>
    <t>Ste Rose</t>
  </si>
  <si>
    <t>Swan Valley</t>
  </si>
  <si>
    <t>Winnipegosis</t>
  </si>
  <si>
    <t>Altona</t>
  </si>
  <si>
    <t>Carman</t>
  </si>
  <si>
    <t>Elm Creek</t>
  </si>
  <si>
    <t>Holland</t>
  </si>
  <si>
    <t>Macdonald</t>
  </si>
  <si>
    <t>Manitou</t>
  </si>
  <si>
    <t>Miami</t>
  </si>
  <si>
    <t>Morden</t>
  </si>
  <si>
    <t>Notre Dame</t>
  </si>
  <si>
    <t>Pilot Mound</t>
  </si>
  <si>
    <t>Red River</t>
  </si>
  <si>
    <t>Rock Lake</t>
  </si>
  <si>
    <t>St. Claude</t>
  </si>
  <si>
    <t>Swan Lake</t>
  </si>
  <si>
    <t>Treherne</t>
  </si>
  <si>
    <t>Winkler</t>
  </si>
  <si>
    <t>Boissevain</t>
  </si>
  <si>
    <t>Carberry</t>
  </si>
  <si>
    <t>Deloraine</t>
  </si>
  <si>
    <t>Glenboro</t>
  </si>
  <si>
    <t>Hartney</t>
  </si>
  <si>
    <t>Killarney</t>
  </si>
  <si>
    <t>Melita</t>
  </si>
  <si>
    <t>Oak Lake</t>
  </si>
  <si>
    <t>Pierson</t>
  </si>
  <si>
    <t>Reston</t>
  </si>
  <si>
    <t>Shilo</t>
  </si>
  <si>
    <t>Souris</t>
  </si>
  <si>
    <t>Virden</t>
  </si>
  <si>
    <t>Wawanesa</t>
  </si>
  <si>
    <t>HTJHL</t>
  </si>
  <si>
    <t>Junior B</t>
  </si>
  <si>
    <t>Sport Schools</t>
  </si>
  <si>
    <t>U15 AAA (F)</t>
  </si>
  <si>
    <t>U15 AAA (M)</t>
  </si>
  <si>
    <t>U18 AAA (F)</t>
  </si>
  <si>
    <t>U18 AAA (M)</t>
  </si>
  <si>
    <t>2 YR AVG</t>
  </si>
  <si>
    <t>Option 1:</t>
  </si>
  <si>
    <t>Option 2:</t>
  </si>
  <si>
    <t>Option 3:</t>
  </si>
  <si>
    <t>1 - 200</t>
  </si>
  <si>
    <t>Voting Threshold 1</t>
  </si>
  <si>
    <t>Voting Threshold 5</t>
  </si>
  <si>
    <t>Option 4:</t>
  </si>
  <si>
    <t>201 - 400</t>
  </si>
  <si>
    <t>401 - 600</t>
  </si>
  <si>
    <t>601 - 800</t>
  </si>
  <si>
    <t>801 - 1000</t>
  </si>
  <si>
    <t>201-400</t>
  </si>
  <si>
    <t>401- 600</t>
  </si>
  <si>
    <t>1001 or more</t>
  </si>
  <si>
    <t>Option 5:</t>
  </si>
  <si>
    <t>1 - 300</t>
  </si>
  <si>
    <t>301 - 600</t>
  </si>
  <si>
    <t>601 - 900</t>
  </si>
  <si>
    <t>901 and higher</t>
  </si>
  <si>
    <t>1 - 100</t>
  </si>
  <si>
    <t>101 - 200</t>
  </si>
  <si>
    <t>201 - 300</t>
  </si>
  <si>
    <t>301 - 400</t>
  </si>
  <si>
    <t>401 - 500</t>
  </si>
  <si>
    <t>501 - 600</t>
  </si>
  <si>
    <t>601 - 700</t>
  </si>
  <si>
    <t>701 - 800</t>
  </si>
  <si>
    <t>801 - 900</t>
  </si>
  <si>
    <t>901 - 1000</t>
  </si>
  <si>
    <t>Each additional 500</t>
  </si>
  <si>
    <t>Voting Threshold 6</t>
  </si>
  <si>
    <t>Option 6:</t>
  </si>
  <si>
    <t>2024-25</t>
  </si>
  <si>
    <t>2023-24</t>
  </si>
  <si>
    <t>Increments of 300
(The Proposed Model)</t>
  </si>
  <si>
    <t>Increments of 100
(no size cap)</t>
  </si>
  <si>
    <t>Increments of 200
(no size cap)</t>
  </si>
  <si>
    <t>Increments of 200
(with size cap)</t>
  </si>
  <si>
    <t>Rising Increments - Doubling Previous Increment (no size cap)</t>
  </si>
  <si>
    <t>Population Breakdown of Member Organizations</t>
  </si>
  <si>
    <t># of associations fewer than 200 members:</t>
  </si>
  <si>
    <t># of associations with 200-500 members:</t>
  </si>
  <si>
    <t># of associations with 500-1000 members:</t>
  </si>
  <si>
    <t># of associations with 1000+ members:</t>
  </si>
  <si>
    <t>Member Organizations with Maximum Number of Votes' Total Vote Percentage: ---&gt;</t>
  </si>
  <si>
    <t>Registration Numbers
23-24</t>
  </si>
  <si>
    <t>Voting Threshold 3</t>
  </si>
  <si>
    <t>Vote Threshold 4</t>
  </si>
  <si>
    <t>Lake Manitoba</t>
  </si>
  <si>
    <t>Rising Increments of 250
(with size cap)</t>
  </si>
  <si>
    <t>1 - 250</t>
  </si>
  <si>
    <t>251 - 500</t>
  </si>
  <si>
    <t>501 - 750</t>
  </si>
  <si>
    <t>751 - 1000</t>
  </si>
  <si>
    <t>1001 - 1250</t>
  </si>
  <si>
    <t>1251 - 1500</t>
  </si>
  <si>
    <t>1501 - 1750</t>
  </si>
  <si>
    <t>1751 - 2000</t>
  </si>
  <si>
    <t>2001 - 2250</t>
  </si>
  <si>
    <t>2251 - 2500</t>
  </si>
  <si>
    <t>2501 or more</t>
  </si>
  <si>
    <t>8 Largest Member Organizations' Total Vote Percentage: ---&gt;</t>
  </si>
  <si>
    <t>Registration Numbers
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</si>
</sst>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9" fontId="3" fillId="0" borderId="0" xfId="0" applyNumberFormat="1" applyFont="1" applyAlignment="1">
      <alignment horizontal="center" vertical="center"/>
    </xf>
    <xf numFmtId="0" fontId="4" fillId="0" borderId="0" xfId="0" applyFont="1"/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9" fontId="0" fillId="0" borderId="1" xfId="0" applyNumberFormat="1" applyBorder="1" applyAlignment="1">
      <alignment horizontal="center" vertical="center"/>
    </xf>
    <xf numFmtId="10" fontId="0" fillId="0" borderId="0" xfId="1" applyNumberFormat="1" applyFont="1" applyFill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9" fontId="1" fillId="0" borderId="6" xfId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1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/>
    </xf>
    <xf numFmtId="0" fontId="0" fillId="0" borderId="5" xfId="0" applyBorder="1"/>
    <xf numFmtId="0" fontId="0" fillId="0" borderId="8" xfId="0" applyBorder="1"/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4" borderId="0" xfId="0" applyFont="1" applyFill="1"/>
    <xf numFmtId="0" fontId="3" fillId="4" borderId="0" xfId="0" applyFont="1" applyFill="1" applyAlignment="1">
      <alignment horizontal="center" vertical="center"/>
    </xf>
    <xf numFmtId="9" fontId="3" fillId="4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wrapText="1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E08BB-6DE2-45F1-8A63-192043127CA9}">
  <dimension ref="A1:Q140"/>
  <sheetViews>
    <sheetView tabSelected="1" topLeftCell="A14" zoomScaleNormal="100" workbookViewId="0">
      <selection activeCell="O16" sqref="O16"/>
    </sheetView>
  </sheetViews>
  <sheetFormatPr defaultRowHeight="15" x14ac:dyDescent="0.25"/>
  <cols>
    <col min="1" max="1" width="26" customWidth="1"/>
    <col min="2" max="2" width="12" customWidth="1"/>
    <col min="3" max="3" width="12" style="1" customWidth="1"/>
    <col min="4" max="17" width="11.5703125" style="1" customWidth="1"/>
  </cols>
  <sheetData>
    <row r="1" spans="1:17" ht="45" x14ac:dyDescent="0.25">
      <c r="A1" s="5" t="s">
        <v>1</v>
      </c>
      <c r="B1" s="5" t="s">
        <v>161</v>
      </c>
      <c r="C1" s="5" t="s">
        <v>178</v>
      </c>
      <c r="D1" s="5" t="s">
        <v>115</v>
      </c>
      <c r="E1" s="5" t="s">
        <v>2</v>
      </c>
      <c r="F1" s="32" t="s">
        <v>120</v>
      </c>
      <c r="G1" s="33" t="s">
        <v>11</v>
      </c>
      <c r="H1" s="32" t="s">
        <v>0</v>
      </c>
      <c r="I1" s="33" t="s">
        <v>11</v>
      </c>
      <c r="J1" s="32" t="s">
        <v>162</v>
      </c>
      <c r="K1" s="33" t="s">
        <v>11</v>
      </c>
      <c r="L1" s="32" t="s">
        <v>163</v>
      </c>
      <c r="M1" s="33" t="s">
        <v>11</v>
      </c>
      <c r="N1" s="32" t="s">
        <v>121</v>
      </c>
      <c r="O1" s="33" t="s">
        <v>11</v>
      </c>
      <c r="P1" s="32" t="s">
        <v>146</v>
      </c>
      <c r="Q1" s="33" t="s">
        <v>11</v>
      </c>
    </row>
    <row r="2" spans="1:17" x14ac:dyDescent="0.25">
      <c r="A2" t="s">
        <v>12</v>
      </c>
      <c r="B2" s="11">
        <v>1916</v>
      </c>
      <c r="C2" s="11">
        <v>1960</v>
      </c>
      <c r="D2" s="12">
        <f>AVERAGE(B2:C2)</f>
        <v>1938</v>
      </c>
      <c r="E2" s="15">
        <f>D2/$D$112</f>
        <v>7.1936304077504135E-2</v>
      </c>
      <c r="F2" s="20">
        <f t="shared" ref="F2:F33" si="0">IF(D2&lt;=300,1, IF(D2&lt;=600,2, IF(D2&lt;=900,3,4)))</f>
        <v>4</v>
      </c>
      <c r="G2" s="21">
        <f t="shared" ref="G2:G33" si="1">F2/$F$112</f>
        <v>2.7027027027027029E-2</v>
      </c>
      <c r="H2" s="20">
        <f t="shared" ref="H2:H33" si="2">IF(D2&lt;=100,1,IF(D2&lt;=200,2,IF(D2&lt;=300,3,IF(D2&lt;=400,4,IF(D2&lt;=500,5,IF(D2&lt;=600,6,IF(D2&lt;=700,7,IF(D2&lt;=800,8,IF(D2&lt;=900,9,IF(D2&lt;=1000,10,10+INT((D2-1000)/500)))))))))))</f>
        <v>11</v>
      </c>
      <c r="I2" s="21">
        <f t="shared" ref="I2:I65" si="3">H2/$H$112</f>
        <v>3.5598705501618123E-2</v>
      </c>
      <c r="J2" s="20">
        <f t="shared" ref="J2:J33" si="4">IF(D2&lt;=200,1,IF(D2&lt;=400,2,IF(D2&lt;=600,3,IF(D2&lt;=800,4,IF(D2&lt;=1000,5,IF(D2&lt;=2000,5,6+INT((D2-2000)/1000)))))))</f>
        <v>5</v>
      </c>
      <c r="K2" s="21">
        <f t="shared" ref="K2:K33" si="5">J2/$F$112</f>
        <v>3.3783783783783786E-2</v>
      </c>
      <c r="L2" s="20">
        <f t="shared" ref="L2:L33" si="6">IF(D2&lt;=200,3, IF(D2&lt;=400,4, IF(D2&lt;=600,5, IF(D2&lt;=800,6, IF(D2&lt;=1000,7,8)))))</f>
        <v>8</v>
      </c>
      <c r="M2" s="21">
        <f>L2/$L$112</f>
        <v>1.9464720194647202E-2</v>
      </c>
      <c r="N2" s="13">
        <f>IF(D2&lt;=250,1, IF(D2&lt;=500,2, IF(D2&lt;=750,3, IF(D2&lt;=1000,4, IF(D2&lt;=1250,5, IF(D2&lt;=1500,6, IF(D2&lt;=1750,7, IF(D2&lt;=2000,8, IF(D2&lt;=2250,9, IF(D2&lt;=2500,10,11))))))))))</f>
        <v>8</v>
      </c>
      <c r="O2" s="21">
        <f>N2/$N$112</f>
        <v>4.6783625730994149E-2</v>
      </c>
      <c r="P2" s="20">
        <f t="shared" ref="P2:P33" si="7">IF(D2&lt;=100,1, IF(D2&lt;=200,2, IF(D2&lt;=400,3, IF(D2&lt;=800,4, IF(D2&lt;=1600,5, 5+INT((D2-1000)/1000))))))</f>
        <v>5</v>
      </c>
      <c r="Q2" s="21">
        <f t="shared" ref="Q2:Q8" si="8">P2/$P$112</f>
        <v>2.0161290322580645E-2</v>
      </c>
    </row>
    <row r="3" spans="1:17" ht="15" customHeight="1" x14ac:dyDescent="0.25">
      <c r="A3" t="s">
        <v>13</v>
      </c>
      <c r="B3" s="11">
        <v>854</v>
      </c>
      <c r="C3" s="11">
        <v>793</v>
      </c>
      <c r="D3" s="12">
        <f t="shared" ref="D3:D66" si="9">AVERAGE(B3:C3)</f>
        <v>823.5</v>
      </c>
      <c r="E3" s="15">
        <f t="shared" ref="E3:E66" si="10">D3/$D$112</f>
        <v>3.0567361407546258E-2</v>
      </c>
      <c r="F3" s="20">
        <f t="shared" si="0"/>
        <v>3</v>
      </c>
      <c r="G3" s="21">
        <f t="shared" si="1"/>
        <v>2.0270270270270271E-2</v>
      </c>
      <c r="H3" s="20">
        <f t="shared" si="2"/>
        <v>9</v>
      </c>
      <c r="I3" s="21">
        <f t="shared" si="3"/>
        <v>2.9126213592233011E-2</v>
      </c>
      <c r="J3" s="20">
        <f t="shared" si="4"/>
        <v>5</v>
      </c>
      <c r="K3" s="21">
        <f t="shared" si="5"/>
        <v>3.3783783783783786E-2</v>
      </c>
      <c r="L3" s="20">
        <f t="shared" si="6"/>
        <v>7</v>
      </c>
      <c r="M3" s="21">
        <f t="shared" ref="M3:M66" si="11">L3/$L$112</f>
        <v>1.7031630170316302E-2</v>
      </c>
      <c r="N3" s="13">
        <f t="shared" ref="N3:N66" si="12">IF(D3&lt;=250,1, IF(D3&lt;=500,2, IF(D3&lt;=750,3, IF(D3&lt;=1000,4, IF(D3&lt;=1250,5, IF(D3&lt;=1500,6, IF(D3&lt;=1750,7, IF(D3&lt;=2000,8, IF(D3&lt;=2250,9, IF(D3&lt;=2500,10,11))))))))))</f>
        <v>4</v>
      </c>
      <c r="O3" s="21">
        <f t="shared" ref="O3:O66" si="13">N3/$N$112</f>
        <v>2.3391812865497075E-2</v>
      </c>
      <c r="P3" s="20">
        <f t="shared" si="7"/>
        <v>5</v>
      </c>
      <c r="Q3" s="21">
        <f t="shared" si="8"/>
        <v>2.0161290322580645E-2</v>
      </c>
    </row>
    <row r="4" spans="1:17" x14ac:dyDescent="0.25">
      <c r="A4" t="s">
        <v>14</v>
      </c>
      <c r="B4" s="11">
        <v>637</v>
      </c>
      <c r="C4" s="11">
        <v>561</v>
      </c>
      <c r="D4" s="12">
        <f t="shared" si="9"/>
        <v>599</v>
      </c>
      <c r="E4" s="15">
        <f t="shared" si="10"/>
        <v>2.2234182736029399E-2</v>
      </c>
      <c r="F4" s="20">
        <f t="shared" si="0"/>
        <v>2</v>
      </c>
      <c r="G4" s="21">
        <f t="shared" si="1"/>
        <v>1.3513513513513514E-2</v>
      </c>
      <c r="H4" s="20">
        <f t="shared" si="2"/>
        <v>6</v>
      </c>
      <c r="I4" s="21">
        <f t="shared" si="3"/>
        <v>1.9417475728155338E-2</v>
      </c>
      <c r="J4" s="20">
        <f t="shared" si="4"/>
        <v>3</v>
      </c>
      <c r="K4" s="21">
        <f t="shared" si="5"/>
        <v>2.0270270270270271E-2</v>
      </c>
      <c r="L4" s="20">
        <f t="shared" si="6"/>
        <v>5</v>
      </c>
      <c r="M4" s="21">
        <f t="shared" si="11"/>
        <v>1.2165450121654502E-2</v>
      </c>
      <c r="N4" s="20">
        <f t="shared" si="12"/>
        <v>3</v>
      </c>
      <c r="O4" s="21">
        <f t="shared" si="13"/>
        <v>1.7543859649122806E-2</v>
      </c>
      <c r="P4" s="20">
        <f t="shared" si="7"/>
        <v>4</v>
      </c>
      <c r="Q4" s="21">
        <f t="shared" si="8"/>
        <v>1.6129032258064516E-2</v>
      </c>
    </row>
    <row r="5" spans="1:17" x14ac:dyDescent="0.25">
      <c r="A5" t="s">
        <v>15</v>
      </c>
      <c r="B5" s="11">
        <v>1363</v>
      </c>
      <c r="C5" s="11">
        <v>1266</v>
      </c>
      <c r="D5" s="12">
        <f t="shared" si="9"/>
        <v>1314.5</v>
      </c>
      <c r="E5" s="15">
        <f t="shared" si="10"/>
        <v>4.8792709860618774E-2</v>
      </c>
      <c r="F5" s="20">
        <f t="shared" si="0"/>
        <v>4</v>
      </c>
      <c r="G5" s="21">
        <f t="shared" si="1"/>
        <v>2.7027027027027029E-2</v>
      </c>
      <c r="H5" s="20">
        <f t="shared" si="2"/>
        <v>10</v>
      </c>
      <c r="I5" s="21">
        <f t="shared" si="3"/>
        <v>3.2362459546925564E-2</v>
      </c>
      <c r="J5" s="20">
        <f t="shared" si="4"/>
        <v>5</v>
      </c>
      <c r="K5" s="21">
        <f t="shared" si="5"/>
        <v>3.3783783783783786E-2</v>
      </c>
      <c r="L5" s="20">
        <f t="shared" si="6"/>
        <v>8</v>
      </c>
      <c r="M5" s="21">
        <f t="shared" si="11"/>
        <v>1.9464720194647202E-2</v>
      </c>
      <c r="N5" s="20">
        <f t="shared" si="12"/>
        <v>6</v>
      </c>
      <c r="O5" s="21">
        <f t="shared" si="13"/>
        <v>3.5087719298245612E-2</v>
      </c>
      <c r="P5" s="20">
        <f t="shared" si="7"/>
        <v>5</v>
      </c>
      <c r="Q5" s="21">
        <f t="shared" si="8"/>
        <v>2.0161290322580645E-2</v>
      </c>
    </row>
    <row r="6" spans="1:17" x14ac:dyDescent="0.25">
      <c r="A6" t="s">
        <v>16</v>
      </c>
      <c r="B6" s="11">
        <v>814</v>
      </c>
      <c r="C6" s="11">
        <v>843</v>
      </c>
      <c r="D6" s="12">
        <f t="shared" si="9"/>
        <v>828.5</v>
      </c>
      <c r="E6" s="15">
        <f t="shared" si="10"/>
        <v>3.075295558731278E-2</v>
      </c>
      <c r="F6" s="20">
        <f t="shared" si="0"/>
        <v>3</v>
      </c>
      <c r="G6" s="21">
        <f t="shared" si="1"/>
        <v>2.0270270270270271E-2</v>
      </c>
      <c r="H6" s="20">
        <f t="shared" si="2"/>
        <v>9</v>
      </c>
      <c r="I6" s="21">
        <f t="shared" si="3"/>
        <v>2.9126213592233011E-2</v>
      </c>
      <c r="J6" s="20">
        <f t="shared" si="4"/>
        <v>5</v>
      </c>
      <c r="K6" s="21">
        <f t="shared" si="5"/>
        <v>3.3783783783783786E-2</v>
      </c>
      <c r="L6" s="20">
        <f t="shared" si="6"/>
        <v>7</v>
      </c>
      <c r="M6" s="21">
        <f t="shared" si="11"/>
        <v>1.7031630170316302E-2</v>
      </c>
      <c r="N6" s="20">
        <f t="shared" si="12"/>
        <v>4</v>
      </c>
      <c r="O6" s="21">
        <f t="shared" si="13"/>
        <v>2.3391812865497075E-2</v>
      </c>
      <c r="P6" s="20">
        <f t="shared" si="7"/>
        <v>5</v>
      </c>
      <c r="Q6" s="21">
        <f t="shared" si="8"/>
        <v>2.0161290322580645E-2</v>
      </c>
    </row>
    <row r="7" spans="1:17" x14ac:dyDescent="0.25">
      <c r="A7" t="s">
        <v>17</v>
      </c>
      <c r="B7" s="11">
        <v>843</v>
      </c>
      <c r="C7" s="11">
        <v>804</v>
      </c>
      <c r="D7" s="12">
        <f t="shared" si="9"/>
        <v>823.5</v>
      </c>
      <c r="E7" s="15">
        <f t="shared" si="10"/>
        <v>3.0567361407546258E-2</v>
      </c>
      <c r="F7" s="20">
        <f t="shared" si="0"/>
        <v>3</v>
      </c>
      <c r="G7" s="21">
        <f t="shared" si="1"/>
        <v>2.0270270270270271E-2</v>
      </c>
      <c r="H7" s="20">
        <f t="shared" si="2"/>
        <v>9</v>
      </c>
      <c r="I7" s="21">
        <f t="shared" si="3"/>
        <v>2.9126213592233011E-2</v>
      </c>
      <c r="J7" s="20">
        <f t="shared" si="4"/>
        <v>5</v>
      </c>
      <c r="K7" s="21">
        <f t="shared" si="5"/>
        <v>3.3783783783783786E-2</v>
      </c>
      <c r="L7" s="20">
        <f t="shared" si="6"/>
        <v>7</v>
      </c>
      <c r="M7" s="21">
        <f t="shared" si="11"/>
        <v>1.7031630170316302E-2</v>
      </c>
      <c r="N7" s="20">
        <f t="shared" si="12"/>
        <v>4</v>
      </c>
      <c r="O7" s="21">
        <f t="shared" si="13"/>
        <v>2.3391812865497075E-2</v>
      </c>
      <c r="P7" s="20">
        <f t="shared" si="7"/>
        <v>5</v>
      </c>
      <c r="Q7" s="21">
        <f t="shared" si="8"/>
        <v>2.0161290322580645E-2</v>
      </c>
    </row>
    <row r="8" spans="1:17" x14ac:dyDescent="0.25">
      <c r="A8" t="s">
        <v>18</v>
      </c>
      <c r="B8" s="11">
        <v>1175</v>
      </c>
      <c r="C8" s="11">
        <v>1200</v>
      </c>
      <c r="D8" s="12">
        <f t="shared" si="9"/>
        <v>1187.5</v>
      </c>
      <c r="E8" s="15">
        <f t="shared" si="10"/>
        <v>4.4078617694549099E-2</v>
      </c>
      <c r="F8" s="20">
        <f t="shared" si="0"/>
        <v>4</v>
      </c>
      <c r="G8" s="21">
        <f t="shared" si="1"/>
        <v>2.7027027027027029E-2</v>
      </c>
      <c r="H8" s="20">
        <f t="shared" si="2"/>
        <v>10</v>
      </c>
      <c r="I8" s="21">
        <f t="shared" si="3"/>
        <v>3.2362459546925564E-2</v>
      </c>
      <c r="J8" s="20">
        <f t="shared" si="4"/>
        <v>5</v>
      </c>
      <c r="K8" s="21">
        <f t="shared" si="5"/>
        <v>3.3783783783783786E-2</v>
      </c>
      <c r="L8" s="20">
        <f t="shared" si="6"/>
        <v>8</v>
      </c>
      <c r="M8" s="21">
        <f t="shared" si="11"/>
        <v>1.9464720194647202E-2</v>
      </c>
      <c r="N8" s="20">
        <f t="shared" si="12"/>
        <v>5</v>
      </c>
      <c r="O8" s="21">
        <f t="shared" si="13"/>
        <v>2.9239766081871343E-2</v>
      </c>
      <c r="P8" s="20">
        <f t="shared" si="7"/>
        <v>5</v>
      </c>
      <c r="Q8" s="21">
        <f t="shared" si="8"/>
        <v>2.0161290322580645E-2</v>
      </c>
    </row>
    <row r="9" spans="1:17" x14ac:dyDescent="0.25">
      <c r="A9" t="s">
        <v>19</v>
      </c>
      <c r="B9" s="11">
        <v>1286</v>
      </c>
      <c r="C9" s="11">
        <v>1246</v>
      </c>
      <c r="D9" s="12">
        <f t="shared" si="9"/>
        <v>1266</v>
      </c>
      <c r="E9" s="15">
        <f t="shared" si="10"/>
        <v>4.6992446316883506E-2</v>
      </c>
      <c r="F9" s="20">
        <f t="shared" si="0"/>
        <v>4</v>
      </c>
      <c r="G9" s="21">
        <f t="shared" si="1"/>
        <v>2.7027027027027029E-2</v>
      </c>
      <c r="H9" s="20">
        <f t="shared" si="2"/>
        <v>10</v>
      </c>
      <c r="I9" s="21">
        <f t="shared" si="3"/>
        <v>3.2362459546925564E-2</v>
      </c>
      <c r="J9" s="20">
        <f t="shared" si="4"/>
        <v>5</v>
      </c>
      <c r="K9" s="21">
        <f t="shared" si="5"/>
        <v>3.3783783783783786E-2</v>
      </c>
      <c r="L9" s="20">
        <f t="shared" si="6"/>
        <v>8</v>
      </c>
      <c r="M9" s="21">
        <f t="shared" si="11"/>
        <v>1.9464720194647202E-2</v>
      </c>
      <c r="N9" s="20">
        <f t="shared" si="12"/>
        <v>6</v>
      </c>
      <c r="O9" s="21">
        <f t="shared" si="13"/>
        <v>3.5087719298245612E-2</v>
      </c>
      <c r="P9" s="20">
        <f t="shared" si="7"/>
        <v>5</v>
      </c>
      <c r="Q9" s="21">
        <f t="shared" ref="Q9:Q35" si="14">P9/$P$112</f>
        <v>2.0161290322580645E-2</v>
      </c>
    </row>
    <row r="10" spans="1:17" x14ac:dyDescent="0.25">
      <c r="A10" t="s">
        <v>20</v>
      </c>
      <c r="B10" s="11">
        <v>1062</v>
      </c>
      <c r="C10" s="11">
        <v>784</v>
      </c>
      <c r="D10" s="12">
        <f t="shared" si="9"/>
        <v>923</v>
      </c>
      <c r="E10" s="15">
        <f t="shared" si="10"/>
        <v>3.4260685584900058E-2</v>
      </c>
      <c r="F10" s="20">
        <f t="shared" si="0"/>
        <v>4</v>
      </c>
      <c r="G10" s="21">
        <f t="shared" si="1"/>
        <v>2.7027027027027029E-2</v>
      </c>
      <c r="H10" s="20">
        <f t="shared" si="2"/>
        <v>10</v>
      </c>
      <c r="I10" s="21">
        <f t="shared" si="3"/>
        <v>3.2362459546925564E-2</v>
      </c>
      <c r="J10" s="20">
        <f t="shared" si="4"/>
        <v>5</v>
      </c>
      <c r="K10" s="21">
        <f t="shared" si="5"/>
        <v>3.3783783783783786E-2</v>
      </c>
      <c r="L10" s="20">
        <f t="shared" si="6"/>
        <v>7</v>
      </c>
      <c r="M10" s="21">
        <f t="shared" si="11"/>
        <v>1.7031630170316302E-2</v>
      </c>
      <c r="N10" s="20">
        <f t="shared" si="12"/>
        <v>4</v>
      </c>
      <c r="O10" s="21">
        <f t="shared" si="13"/>
        <v>2.3391812865497075E-2</v>
      </c>
      <c r="P10" s="20">
        <f t="shared" si="7"/>
        <v>5</v>
      </c>
      <c r="Q10" s="21">
        <f t="shared" si="14"/>
        <v>2.0161290322580645E-2</v>
      </c>
    </row>
    <row r="11" spans="1:17" x14ac:dyDescent="0.25">
      <c r="A11" t="s">
        <v>21</v>
      </c>
      <c r="B11" s="11">
        <v>690</v>
      </c>
      <c r="C11" s="11">
        <v>611</v>
      </c>
      <c r="D11" s="12">
        <f t="shared" si="9"/>
        <v>650.5</v>
      </c>
      <c r="E11" s="15">
        <f t="shared" si="10"/>
        <v>2.4145802787624581E-2</v>
      </c>
      <c r="F11" s="20">
        <f t="shared" si="0"/>
        <v>3</v>
      </c>
      <c r="G11" s="21">
        <f t="shared" si="1"/>
        <v>2.0270270270270271E-2</v>
      </c>
      <c r="H11" s="20">
        <f t="shared" si="2"/>
        <v>7</v>
      </c>
      <c r="I11" s="21">
        <f t="shared" si="3"/>
        <v>2.2653721682847898E-2</v>
      </c>
      <c r="J11" s="20">
        <f t="shared" si="4"/>
        <v>4</v>
      </c>
      <c r="K11" s="21">
        <f t="shared" si="5"/>
        <v>2.7027027027027029E-2</v>
      </c>
      <c r="L11" s="20">
        <f t="shared" si="6"/>
        <v>6</v>
      </c>
      <c r="M11" s="21">
        <f t="shared" si="11"/>
        <v>1.4598540145985401E-2</v>
      </c>
      <c r="N11" s="20">
        <f t="shared" si="12"/>
        <v>3</v>
      </c>
      <c r="O11" s="21">
        <f t="shared" si="13"/>
        <v>1.7543859649122806E-2</v>
      </c>
      <c r="P11" s="20">
        <f t="shared" si="7"/>
        <v>4</v>
      </c>
      <c r="Q11" s="21">
        <f t="shared" si="14"/>
        <v>1.6129032258064516E-2</v>
      </c>
    </row>
    <row r="12" spans="1:17" x14ac:dyDescent="0.25">
      <c r="A12" t="s">
        <v>9</v>
      </c>
      <c r="B12" s="11">
        <v>1030</v>
      </c>
      <c r="C12" s="11">
        <v>1016</v>
      </c>
      <c r="D12" s="12">
        <f t="shared" si="9"/>
        <v>1023</v>
      </c>
      <c r="E12" s="15">
        <f t="shared" si="10"/>
        <v>3.7972569180230509E-2</v>
      </c>
      <c r="F12" s="20">
        <f t="shared" si="0"/>
        <v>4</v>
      </c>
      <c r="G12" s="21">
        <f t="shared" si="1"/>
        <v>2.7027027027027029E-2</v>
      </c>
      <c r="H12" s="20">
        <f t="shared" si="2"/>
        <v>10</v>
      </c>
      <c r="I12" s="21">
        <f t="shared" si="3"/>
        <v>3.2362459546925564E-2</v>
      </c>
      <c r="J12" s="20">
        <f t="shared" si="4"/>
        <v>5</v>
      </c>
      <c r="K12" s="21">
        <f t="shared" si="5"/>
        <v>3.3783783783783786E-2</v>
      </c>
      <c r="L12" s="20">
        <f t="shared" si="6"/>
        <v>8</v>
      </c>
      <c r="M12" s="21">
        <f t="shared" si="11"/>
        <v>1.9464720194647202E-2</v>
      </c>
      <c r="N12" s="20">
        <f t="shared" si="12"/>
        <v>5</v>
      </c>
      <c r="O12" s="21">
        <f t="shared" si="13"/>
        <v>2.9239766081871343E-2</v>
      </c>
      <c r="P12" s="20">
        <f t="shared" si="7"/>
        <v>5</v>
      </c>
      <c r="Q12" s="21">
        <f t="shared" si="14"/>
        <v>2.0161290322580645E-2</v>
      </c>
    </row>
    <row r="13" spans="1:17" x14ac:dyDescent="0.25">
      <c r="A13" t="s">
        <v>22</v>
      </c>
      <c r="B13" s="11">
        <v>107</v>
      </c>
      <c r="C13" s="11">
        <v>91</v>
      </c>
      <c r="D13" s="12">
        <f t="shared" si="9"/>
        <v>99</v>
      </c>
      <c r="E13" s="15">
        <f t="shared" si="10"/>
        <v>3.6747647593771459E-3</v>
      </c>
      <c r="F13" s="20">
        <f t="shared" si="0"/>
        <v>1</v>
      </c>
      <c r="G13" s="21">
        <f t="shared" si="1"/>
        <v>6.7567567567567571E-3</v>
      </c>
      <c r="H13" s="20">
        <f t="shared" si="2"/>
        <v>1</v>
      </c>
      <c r="I13" s="21">
        <f t="shared" si="3"/>
        <v>3.2362459546925568E-3</v>
      </c>
      <c r="J13" s="20">
        <f t="shared" si="4"/>
        <v>1</v>
      </c>
      <c r="K13" s="21">
        <f t="shared" si="5"/>
        <v>6.7567567567567571E-3</v>
      </c>
      <c r="L13" s="20">
        <f t="shared" si="6"/>
        <v>3</v>
      </c>
      <c r="M13" s="21">
        <f t="shared" si="11"/>
        <v>7.2992700729927005E-3</v>
      </c>
      <c r="N13" s="20">
        <f t="shared" si="12"/>
        <v>1</v>
      </c>
      <c r="O13" s="21">
        <f t="shared" si="13"/>
        <v>5.8479532163742687E-3</v>
      </c>
      <c r="P13" s="20">
        <f t="shared" si="7"/>
        <v>1</v>
      </c>
      <c r="Q13" s="21">
        <f t="shared" si="14"/>
        <v>4.0322580645161289E-3</v>
      </c>
    </row>
    <row r="14" spans="1:17" x14ac:dyDescent="0.25">
      <c r="A14" t="s">
        <v>23</v>
      </c>
      <c r="B14" s="11">
        <v>90</v>
      </c>
      <c r="C14" s="11">
        <v>102</v>
      </c>
      <c r="D14" s="12">
        <f t="shared" si="9"/>
        <v>96</v>
      </c>
      <c r="E14" s="15">
        <f t="shared" si="10"/>
        <v>3.5634082515172325E-3</v>
      </c>
      <c r="F14" s="20">
        <f t="shared" si="0"/>
        <v>1</v>
      </c>
      <c r="G14" s="21">
        <f t="shared" si="1"/>
        <v>6.7567567567567571E-3</v>
      </c>
      <c r="H14" s="20">
        <f t="shared" si="2"/>
        <v>1</v>
      </c>
      <c r="I14" s="21">
        <f t="shared" si="3"/>
        <v>3.2362459546925568E-3</v>
      </c>
      <c r="J14" s="20">
        <f t="shared" si="4"/>
        <v>1</v>
      </c>
      <c r="K14" s="21">
        <f t="shared" si="5"/>
        <v>6.7567567567567571E-3</v>
      </c>
      <c r="L14" s="20">
        <f t="shared" si="6"/>
        <v>3</v>
      </c>
      <c r="M14" s="21">
        <f t="shared" si="11"/>
        <v>7.2992700729927005E-3</v>
      </c>
      <c r="N14" s="20">
        <f t="shared" si="12"/>
        <v>1</v>
      </c>
      <c r="O14" s="21">
        <f t="shared" si="13"/>
        <v>5.8479532163742687E-3</v>
      </c>
      <c r="P14" s="20">
        <f t="shared" si="7"/>
        <v>1</v>
      </c>
      <c r="Q14" s="21">
        <f t="shared" si="14"/>
        <v>4.0322580645161289E-3</v>
      </c>
    </row>
    <row r="15" spans="1:17" x14ac:dyDescent="0.25">
      <c r="A15" t="s">
        <v>24</v>
      </c>
      <c r="B15" s="11">
        <v>70</v>
      </c>
      <c r="C15" s="11">
        <v>83</v>
      </c>
      <c r="D15" s="12">
        <f t="shared" si="9"/>
        <v>76.5</v>
      </c>
      <c r="E15" s="15">
        <f t="shared" si="10"/>
        <v>2.8395909504277945E-3</v>
      </c>
      <c r="F15" s="20">
        <f t="shared" si="0"/>
        <v>1</v>
      </c>
      <c r="G15" s="21">
        <f t="shared" si="1"/>
        <v>6.7567567567567571E-3</v>
      </c>
      <c r="H15" s="20">
        <f t="shared" si="2"/>
        <v>1</v>
      </c>
      <c r="I15" s="21">
        <f t="shared" si="3"/>
        <v>3.2362459546925568E-3</v>
      </c>
      <c r="J15" s="20">
        <f t="shared" si="4"/>
        <v>1</v>
      </c>
      <c r="K15" s="21">
        <f t="shared" si="5"/>
        <v>6.7567567567567571E-3</v>
      </c>
      <c r="L15" s="20">
        <f t="shared" si="6"/>
        <v>3</v>
      </c>
      <c r="M15" s="21">
        <f t="shared" si="11"/>
        <v>7.2992700729927005E-3</v>
      </c>
      <c r="N15" s="20">
        <f t="shared" si="12"/>
        <v>1</v>
      </c>
      <c r="O15" s="21">
        <f t="shared" si="13"/>
        <v>5.8479532163742687E-3</v>
      </c>
      <c r="P15" s="20">
        <f t="shared" si="7"/>
        <v>1</v>
      </c>
      <c r="Q15" s="21">
        <f t="shared" si="14"/>
        <v>4.0322580645161289E-3</v>
      </c>
    </row>
    <row r="16" spans="1:17" x14ac:dyDescent="0.25">
      <c r="A16" t="s">
        <v>25</v>
      </c>
      <c r="B16" s="11">
        <v>342</v>
      </c>
      <c r="C16" s="11">
        <v>340</v>
      </c>
      <c r="D16" s="12">
        <f t="shared" si="9"/>
        <v>341</v>
      </c>
      <c r="E16" s="15">
        <f t="shared" si="10"/>
        <v>1.2657523060076836E-2</v>
      </c>
      <c r="F16" s="20">
        <f t="shared" si="0"/>
        <v>2</v>
      </c>
      <c r="G16" s="21">
        <f t="shared" si="1"/>
        <v>1.3513513513513514E-2</v>
      </c>
      <c r="H16" s="20">
        <f t="shared" si="2"/>
        <v>4</v>
      </c>
      <c r="I16" s="21">
        <f t="shared" si="3"/>
        <v>1.2944983818770227E-2</v>
      </c>
      <c r="J16" s="20">
        <f t="shared" si="4"/>
        <v>2</v>
      </c>
      <c r="K16" s="21">
        <f t="shared" si="5"/>
        <v>1.3513513513513514E-2</v>
      </c>
      <c r="L16" s="20">
        <f t="shared" si="6"/>
        <v>4</v>
      </c>
      <c r="M16" s="21">
        <f t="shared" si="11"/>
        <v>9.7323600973236012E-3</v>
      </c>
      <c r="N16" s="20">
        <f t="shared" si="12"/>
        <v>2</v>
      </c>
      <c r="O16" s="21">
        <f t="shared" si="13"/>
        <v>1.1695906432748537E-2</v>
      </c>
      <c r="P16" s="20">
        <f t="shared" si="7"/>
        <v>3</v>
      </c>
      <c r="Q16" s="21">
        <f t="shared" si="14"/>
        <v>1.2096774193548387E-2</v>
      </c>
    </row>
    <row r="17" spans="1:17" x14ac:dyDescent="0.25">
      <c r="A17" t="s">
        <v>26</v>
      </c>
      <c r="B17" s="11">
        <v>55</v>
      </c>
      <c r="C17" s="11">
        <v>56</v>
      </c>
      <c r="D17" s="12">
        <f t="shared" si="9"/>
        <v>55.5</v>
      </c>
      <c r="E17" s="15">
        <f t="shared" si="10"/>
        <v>2.0600953954084001E-3</v>
      </c>
      <c r="F17" s="20">
        <f t="shared" si="0"/>
        <v>1</v>
      </c>
      <c r="G17" s="21">
        <f t="shared" si="1"/>
        <v>6.7567567567567571E-3</v>
      </c>
      <c r="H17" s="20">
        <f t="shared" si="2"/>
        <v>1</v>
      </c>
      <c r="I17" s="21">
        <f t="shared" si="3"/>
        <v>3.2362459546925568E-3</v>
      </c>
      <c r="J17" s="20">
        <f t="shared" si="4"/>
        <v>1</v>
      </c>
      <c r="K17" s="21">
        <f t="shared" si="5"/>
        <v>6.7567567567567571E-3</v>
      </c>
      <c r="L17" s="20">
        <f t="shared" si="6"/>
        <v>3</v>
      </c>
      <c r="M17" s="21">
        <f t="shared" si="11"/>
        <v>7.2992700729927005E-3</v>
      </c>
      <c r="N17" s="20">
        <f t="shared" si="12"/>
        <v>1</v>
      </c>
      <c r="O17" s="21">
        <f t="shared" si="13"/>
        <v>5.8479532163742687E-3</v>
      </c>
      <c r="P17" s="20">
        <f t="shared" si="7"/>
        <v>1</v>
      </c>
      <c r="Q17" s="21">
        <f t="shared" si="14"/>
        <v>4.0322580645161289E-3</v>
      </c>
    </row>
    <row r="18" spans="1:17" x14ac:dyDescent="0.25">
      <c r="A18" t="s">
        <v>27</v>
      </c>
      <c r="B18" s="11">
        <v>134</v>
      </c>
      <c r="C18" s="11">
        <v>143</v>
      </c>
      <c r="D18" s="12">
        <f t="shared" si="9"/>
        <v>138.5</v>
      </c>
      <c r="E18" s="15">
        <f t="shared" si="10"/>
        <v>5.1409587795326738E-3</v>
      </c>
      <c r="F18" s="20">
        <f t="shared" si="0"/>
        <v>1</v>
      </c>
      <c r="G18" s="21">
        <f t="shared" si="1"/>
        <v>6.7567567567567571E-3</v>
      </c>
      <c r="H18" s="20">
        <f t="shared" si="2"/>
        <v>2</v>
      </c>
      <c r="I18" s="21">
        <f t="shared" si="3"/>
        <v>6.4724919093851136E-3</v>
      </c>
      <c r="J18" s="20">
        <f t="shared" si="4"/>
        <v>1</v>
      </c>
      <c r="K18" s="21">
        <f t="shared" si="5"/>
        <v>6.7567567567567571E-3</v>
      </c>
      <c r="L18" s="20">
        <f t="shared" si="6"/>
        <v>3</v>
      </c>
      <c r="M18" s="21">
        <f t="shared" si="11"/>
        <v>7.2992700729927005E-3</v>
      </c>
      <c r="N18" s="20">
        <f t="shared" si="12"/>
        <v>1</v>
      </c>
      <c r="O18" s="21">
        <f t="shared" si="13"/>
        <v>5.8479532163742687E-3</v>
      </c>
      <c r="P18" s="20">
        <f t="shared" si="7"/>
        <v>2</v>
      </c>
      <c r="Q18" s="21">
        <f t="shared" si="14"/>
        <v>8.0645161290322578E-3</v>
      </c>
    </row>
    <row r="19" spans="1:17" x14ac:dyDescent="0.25">
      <c r="A19" t="s">
        <v>28</v>
      </c>
      <c r="B19" s="11">
        <v>228</v>
      </c>
      <c r="C19" s="11">
        <v>208</v>
      </c>
      <c r="D19" s="12">
        <f t="shared" si="9"/>
        <v>218</v>
      </c>
      <c r="E19" s="15">
        <f t="shared" si="10"/>
        <v>8.0919062378203826E-3</v>
      </c>
      <c r="F19" s="20">
        <f t="shared" si="0"/>
        <v>1</v>
      </c>
      <c r="G19" s="21">
        <f t="shared" si="1"/>
        <v>6.7567567567567571E-3</v>
      </c>
      <c r="H19" s="20">
        <f t="shared" si="2"/>
        <v>3</v>
      </c>
      <c r="I19" s="21">
        <f t="shared" si="3"/>
        <v>9.7087378640776691E-3</v>
      </c>
      <c r="J19" s="20">
        <f t="shared" si="4"/>
        <v>2</v>
      </c>
      <c r="K19" s="21">
        <f t="shared" si="5"/>
        <v>1.3513513513513514E-2</v>
      </c>
      <c r="L19" s="20">
        <f t="shared" si="6"/>
        <v>4</v>
      </c>
      <c r="M19" s="21">
        <f t="shared" si="11"/>
        <v>9.7323600973236012E-3</v>
      </c>
      <c r="N19" s="20">
        <f t="shared" si="12"/>
        <v>1</v>
      </c>
      <c r="O19" s="21">
        <f t="shared" si="13"/>
        <v>5.8479532163742687E-3</v>
      </c>
      <c r="P19" s="20">
        <f t="shared" si="7"/>
        <v>3</v>
      </c>
      <c r="Q19" s="21">
        <f t="shared" si="14"/>
        <v>1.2096774193548387E-2</v>
      </c>
    </row>
    <row r="20" spans="1:17" x14ac:dyDescent="0.25">
      <c r="A20" t="s">
        <v>29</v>
      </c>
      <c r="B20" s="11">
        <v>170</v>
      </c>
      <c r="C20" s="11">
        <v>173</v>
      </c>
      <c r="D20" s="12">
        <f t="shared" si="9"/>
        <v>171.5</v>
      </c>
      <c r="E20" s="15">
        <f t="shared" si="10"/>
        <v>6.3658803659917221E-3</v>
      </c>
      <c r="F20" s="20">
        <f t="shared" si="0"/>
        <v>1</v>
      </c>
      <c r="G20" s="21">
        <f t="shared" si="1"/>
        <v>6.7567567567567571E-3</v>
      </c>
      <c r="H20" s="20">
        <f t="shared" si="2"/>
        <v>2</v>
      </c>
      <c r="I20" s="21">
        <f t="shared" si="3"/>
        <v>6.4724919093851136E-3</v>
      </c>
      <c r="J20" s="20">
        <f t="shared" si="4"/>
        <v>1</v>
      </c>
      <c r="K20" s="21">
        <f t="shared" si="5"/>
        <v>6.7567567567567571E-3</v>
      </c>
      <c r="L20" s="20">
        <f t="shared" si="6"/>
        <v>3</v>
      </c>
      <c r="M20" s="21">
        <f t="shared" si="11"/>
        <v>7.2992700729927005E-3</v>
      </c>
      <c r="N20" s="20">
        <f t="shared" si="12"/>
        <v>1</v>
      </c>
      <c r="O20" s="21">
        <f t="shared" si="13"/>
        <v>5.8479532163742687E-3</v>
      </c>
      <c r="P20" s="20">
        <f t="shared" si="7"/>
        <v>2</v>
      </c>
      <c r="Q20" s="21">
        <f t="shared" si="14"/>
        <v>8.0645161290322578E-3</v>
      </c>
    </row>
    <row r="21" spans="1:17" x14ac:dyDescent="0.25">
      <c r="A21" t="s">
        <v>30</v>
      </c>
      <c r="B21" s="11">
        <v>221</v>
      </c>
      <c r="C21" s="11">
        <v>225</v>
      </c>
      <c r="D21" s="12">
        <f t="shared" si="9"/>
        <v>223</v>
      </c>
      <c r="E21" s="15">
        <f t="shared" si="10"/>
        <v>8.2775004175869044E-3</v>
      </c>
      <c r="F21" s="20">
        <f t="shared" si="0"/>
        <v>1</v>
      </c>
      <c r="G21" s="21">
        <f t="shared" si="1"/>
        <v>6.7567567567567571E-3</v>
      </c>
      <c r="H21" s="20">
        <f t="shared" si="2"/>
        <v>3</v>
      </c>
      <c r="I21" s="21">
        <f t="shared" si="3"/>
        <v>9.7087378640776691E-3</v>
      </c>
      <c r="J21" s="20">
        <f t="shared" si="4"/>
        <v>2</v>
      </c>
      <c r="K21" s="21">
        <f t="shared" si="5"/>
        <v>1.3513513513513514E-2</v>
      </c>
      <c r="L21" s="20">
        <f t="shared" si="6"/>
        <v>4</v>
      </c>
      <c r="M21" s="21">
        <f t="shared" si="11"/>
        <v>9.7323600973236012E-3</v>
      </c>
      <c r="N21" s="20">
        <f t="shared" si="12"/>
        <v>1</v>
      </c>
      <c r="O21" s="21">
        <f t="shared" si="13"/>
        <v>5.8479532163742687E-3</v>
      </c>
      <c r="P21" s="20">
        <f t="shared" si="7"/>
        <v>3</v>
      </c>
      <c r="Q21" s="21">
        <f t="shared" si="14"/>
        <v>1.2096774193548387E-2</v>
      </c>
    </row>
    <row r="22" spans="1:17" x14ac:dyDescent="0.25">
      <c r="A22" t="s">
        <v>31</v>
      </c>
      <c r="B22" s="11">
        <v>222</v>
      </c>
      <c r="C22" s="11">
        <v>204</v>
      </c>
      <c r="D22" s="12">
        <f t="shared" si="9"/>
        <v>213</v>
      </c>
      <c r="E22" s="15">
        <f t="shared" si="10"/>
        <v>7.906312058053859E-3</v>
      </c>
      <c r="F22" s="20">
        <f t="shared" si="0"/>
        <v>1</v>
      </c>
      <c r="G22" s="21">
        <f t="shared" si="1"/>
        <v>6.7567567567567571E-3</v>
      </c>
      <c r="H22" s="20">
        <f t="shared" si="2"/>
        <v>3</v>
      </c>
      <c r="I22" s="21">
        <f t="shared" si="3"/>
        <v>9.7087378640776691E-3</v>
      </c>
      <c r="J22" s="20">
        <f t="shared" si="4"/>
        <v>2</v>
      </c>
      <c r="K22" s="21">
        <f t="shared" si="5"/>
        <v>1.3513513513513514E-2</v>
      </c>
      <c r="L22" s="20">
        <f t="shared" si="6"/>
        <v>4</v>
      </c>
      <c r="M22" s="21">
        <f t="shared" si="11"/>
        <v>9.7323600973236012E-3</v>
      </c>
      <c r="N22" s="20">
        <f t="shared" si="12"/>
        <v>1</v>
      </c>
      <c r="O22" s="21">
        <f t="shared" si="13"/>
        <v>5.8479532163742687E-3</v>
      </c>
      <c r="P22" s="20">
        <f t="shared" si="7"/>
        <v>3</v>
      </c>
      <c r="Q22" s="21">
        <f t="shared" si="14"/>
        <v>1.2096774193548387E-2</v>
      </c>
    </row>
    <row r="23" spans="1:17" x14ac:dyDescent="0.25">
      <c r="A23" t="s">
        <v>32</v>
      </c>
      <c r="B23" s="11">
        <v>131</v>
      </c>
      <c r="C23" s="11">
        <v>139</v>
      </c>
      <c r="D23" s="12">
        <f t="shared" si="9"/>
        <v>135</v>
      </c>
      <c r="E23" s="15">
        <f t="shared" si="10"/>
        <v>5.011042853696108E-3</v>
      </c>
      <c r="F23" s="20">
        <f t="shared" si="0"/>
        <v>1</v>
      </c>
      <c r="G23" s="21">
        <f t="shared" si="1"/>
        <v>6.7567567567567571E-3</v>
      </c>
      <c r="H23" s="20">
        <f t="shared" si="2"/>
        <v>2</v>
      </c>
      <c r="I23" s="21">
        <f t="shared" si="3"/>
        <v>6.4724919093851136E-3</v>
      </c>
      <c r="J23" s="20">
        <f t="shared" si="4"/>
        <v>1</v>
      </c>
      <c r="K23" s="21">
        <f t="shared" si="5"/>
        <v>6.7567567567567571E-3</v>
      </c>
      <c r="L23" s="20">
        <f t="shared" si="6"/>
        <v>3</v>
      </c>
      <c r="M23" s="21">
        <f t="shared" si="11"/>
        <v>7.2992700729927005E-3</v>
      </c>
      <c r="N23" s="20">
        <f t="shared" si="12"/>
        <v>1</v>
      </c>
      <c r="O23" s="21">
        <f t="shared" si="13"/>
        <v>5.8479532163742687E-3</v>
      </c>
      <c r="P23" s="20">
        <f t="shared" si="7"/>
        <v>2</v>
      </c>
      <c r="Q23" s="21">
        <f t="shared" si="14"/>
        <v>8.0645161290322578E-3</v>
      </c>
    </row>
    <row r="24" spans="1:17" x14ac:dyDescent="0.25">
      <c r="A24" t="s">
        <v>33</v>
      </c>
      <c r="B24" s="11">
        <v>114</v>
      </c>
      <c r="C24" s="11">
        <v>126</v>
      </c>
      <c r="D24" s="12">
        <f t="shared" si="9"/>
        <v>120</v>
      </c>
      <c r="E24" s="15">
        <f t="shared" si="10"/>
        <v>4.4542603143965407E-3</v>
      </c>
      <c r="F24" s="20">
        <f t="shared" si="0"/>
        <v>1</v>
      </c>
      <c r="G24" s="21">
        <f t="shared" si="1"/>
        <v>6.7567567567567571E-3</v>
      </c>
      <c r="H24" s="20">
        <f t="shared" si="2"/>
        <v>2</v>
      </c>
      <c r="I24" s="21">
        <f t="shared" si="3"/>
        <v>6.4724919093851136E-3</v>
      </c>
      <c r="J24" s="20">
        <f t="shared" si="4"/>
        <v>1</v>
      </c>
      <c r="K24" s="21">
        <f t="shared" si="5"/>
        <v>6.7567567567567571E-3</v>
      </c>
      <c r="L24" s="20">
        <f t="shared" si="6"/>
        <v>3</v>
      </c>
      <c r="M24" s="21">
        <f t="shared" si="11"/>
        <v>7.2992700729927005E-3</v>
      </c>
      <c r="N24" s="20">
        <f t="shared" si="12"/>
        <v>1</v>
      </c>
      <c r="O24" s="21">
        <f t="shared" si="13"/>
        <v>5.8479532163742687E-3</v>
      </c>
      <c r="P24" s="20">
        <f t="shared" si="7"/>
        <v>2</v>
      </c>
      <c r="Q24" s="21">
        <f t="shared" si="14"/>
        <v>8.0645161290322578E-3</v>
      </c>
    </row>
    <row r="25" spans="1:17" x14ac:dyDescent="0.25">
      <c r="A25" t="s">
        <v>34</v>
      </c>
      <c r="B25" s="11">
        <v>323</v>
      </c>
      <c r="C25" s="11">
        <v>319</v>
      </c>
      <c r="D25" s="12">
        <f t="shared" si="9"/>
        <v>321</v>
      </c>
      <c r="E25" s="15">
        <f t="shared" si="10"/>
        <v>1.1915146341010745E-2</v>
      </c>
      <c r="F25" s="20">
        <f t="shared" si="0"/>
        <v>2</v>
      </c>
      <c r="G25" s="21">
        <f t="shared" si="1"/>
        <v>1.3513513513513514E-2</v>
      </c>
      <c r="H25" s="20">
        <f t="shared" si="2"/>
        <v>4</v>
      </c>
      <c r="I25" s="21">
        <f t="shared" si="3"/>
        <v>1.2944983818770227E-2</v>
      </c>
      <c r="J25" s="20">
        <f t="shared" si="4"/>
        <v>2</v>
      </c>
      <c r="K25" s="21">
        <f t="shared" si="5"/>
        <v>1.3513513513513514E-2</v>
      </c>
      <c r="L25" s="20">
        <f t="shared" si="6"/>
        <v>4</v>
      </c>
      <c r="M25" s="21">
        <f t="shared" si="11"/>
        <v>9.7323600973236012E-3</v>
      </c>
      <c r="N25" s="20">
        <f t="shared" si="12"/>
        <v>2</v>
      </c>
      <c r="O25" s="21">
        <f t="shared" si="13"/>
        <v>1.1695906432748537E-2</v>
      </c>
      <c r="P25" s="20">
        <f t="shared" si="7"/>
        <v>3</v>
      </c>
      <c r="Q25" s="21">
        <f t="shared" si="14"/>
        <v>1.2096774193548387E-2</v>
      </c>
    </row>
    <row r="26" spans="1:17" x14ac:dyDescent="0.25">
      <c r="A26" t="s">
        <v>35</v>
      </c>
      <c r="B26" s="11">
        <v>200</v>
      </c>
      <c r="C26" s="11">
        <v>241</v>
      </c>
      <c r="D26" s="12">
        <f t="shared" si="9"/>
        <v>220.5</v>
      </c>
      <c r="E26" s="15">
        <f t="shared" si="10"/>
        <v>8.1847033277036435E-3</v>
      </c>
      <c r="F26" s="20">
        <f t="shared" si="0"/>
        <v>1</v>
      </c>
      <c r="G26" s="21">
        <f t="shared" si="1"/>
        <v>6.7567567567567571E-3</v>
      </c>
      <c r="H26" s="20">
        <f t="shared" si="2"/>
        <v>3</v>
      </c>
      <c r="I26" s="21">
        <f t="shared" si="3"/>
        <v>9.7087378640776691E-3</v>
      </c>
      <c r="J26" s="20">
        <f t="shared" si="4"/>
        <v>2</v>
      </c>
      <c r="K26" s="21">
        <f t="shared" si="5"/>
        <v>1.3513513513513514E-2</v>
      </c>
      <c r="L26" s="20">
        <f t="shared" si="6"/>
        <v>4</v>
      </c>
      <c r="M26" s="21">
        <f t="shared" si="11"/>
        <v>9.7323600973236012E-3</v>
      </c>
      <c r="N26" s="20">
        <f t="shared" si="12"/>
        <v>1</v>
      </c>
      <c r="O26" s="21">
        <f t="shared" si="13"/>
        <v>5.8479532163742687E-3</v>
      </c>
      <c r="P26" s="20">
        <f t="shared" si="7"/>
        <v>3</v>
      </c>
      <c r="Q26" s="21">
        <f t="shared" si="14"/>
        <v>1.2096774193548387E-2</v>
      </c>
    </row>
    <row r="27" spans="1:17" x14ac:dyDescent="0.25">
      <c r="A27" t="s">
        <v>36</v>
      </c>
      <c r="B27" s="11">
        <v>350</v>
      </c>
      <c r="C27" s="11">
        <v>356</v>
      </c>
      <c r="D27" s="12">
        <f t="shared" si="9"/>
        <v>353</v>
      </c>
      <c r="E27" s="15">
        <f t="shared" si="10"/>
        <v>1.310294909151649E-2</v>
      </c>
      <c r="F27" s="20">
        <f t="shared" si="0"/>
        <v>2</v>
      </c>
      <c r="G27" s="21">
        <f t="shared" si="1"/>
        <v>1.3513513513513514E-2</v>
      </c>
      <c r="H27" s="20">
        <f t="shared" si="2"/>
        <v>4</v>
      </c>
      <c r="I27" s="21">
        <f t="shared" si="3"/>
        <v>1.2944983818770227E-2</v>
      </c>
      <c r="J27" s="20">
        <f t="shared" si="4"/>
        <v>2</v>
      </c>
      <c r="K27" s="21">
        <f t="shared" si="5"/>
        <v>1.3513513513513514E-2</v>
      </c>
      <c r="L27" s="20">
        <f t="shared" si="6"/>
        <v>4</v>
      </c>
      <c r="M27" s="21">
        <f t="shared" si="11"/>
        <v>9.7323600973236012E-3</v>
      </c>
      <c r="N27" s="20">
        <f t="shared" si="12"/>
        <v>2</v>
      </c>
      <c r="O27" s="21">
        <f t="shared" si="13"/>
        <v>1.1695906432748537E-2</v>
      </c>
      <c r="P27" s="20">
        <f t="shared" si="7"/>
        <v>3</v>
      </c>
      <c r="Q27" s="21">
        <f t="shared" si="14"/>
        <v>1.2096774193548387E-2</v>
      </c>
    </row>
    <row r="28" spans="1:17" x14ac:dyDescent="0.25">
      <c r="A28" t="s">
        <v>37</v>
      </c>
      <c r="B28" s="11">
        <v>47</v>
      </c>
      <c r="C28" s="11">
        <v>65</v>
      </c>
      <c r="D28" s="12">
        <f t="shared" si="9"/>
        <v>56</v>
      </c>
      <c r="E28" s="15">
        <f t="shared" si="10"/>
        <v>2.0786548133850521E-3</v>
      </c>
      <c r="F28" s="20">
        <f t="shared" si="0"/>
        <v>1</v>
      </c>
      <c r="G28" s="21">
        <f t="shared" si="1"/>
        <v>6.7567567567567571E-3</v>
      </c>
      <c r="H28" s="20">
        <f t="shared" si="2"/>
        <v>1</v>
      </c>
      <c r="I28" s="21">
        <f t="shared" si="3"/>
        <v>3.2362459546925568E-3</v>
      </c>
      <c r="J28" s="20">
        <f t="shared" si="4"/>
        <v>1</v>
      </c>
      <c r="K28" s="21">
        <f t="shared" si="5"/>
        <v>6.7567567567567571E-3</v>
      </c>
      <c r="L28" s="20">
        <f t="shared" si="6"/>
        <v>3</v>
      </c>
      <c r="M28" s="21">
        <f t="shared" si="11"/>
        <v>7.2992700729927005E-3</v>
      </c>
      <c r="N28" s="20">
        <f t="shared" si="12"/>
        <v>1</v>
      </c>
      <c r="O28" s="21">
        <f t="shared" si="13"/>
        <v>5.8479532163742687E-3</v>
      </c>
      <c r="P28" s="20">
        <f t="shared" si="7"/>
        <v>1</v>
      </c>
      <c r="Q28" s="21">
        <f t="shared" si="14"/>
        <v>4.0322580645161289E-3</v>
      </c>
    </row>
    <row r="29" spans="1:17" x14ac:dyDescent="0.25">
      <c r="A29" t="s">
        <v>38</v>
      </c>
      <c r="B29" s="11">
        <v>59</v>
      </c>
      <c r="C29" s="11">
        <v>95</v>
      </c>
      <c r="D29" s="12">
        <f t="shared" si="9"/>
        <v>77</v>
      </c>
      <c r="E29" s="15">
        <f t="shared" si="10"/>
        <v>2.858150368404447E-3</v>
      </c>
      <c r="F29" s="20">
        <f t="shared" si="0"/>
        <v>1</v>
      </c>
      <c r="G29" s="21">
        <f t="shared" si="1"/>
        <v>6.7567567567567571E-3</v>
      </c>
      <c r="H29" s="20">
        <f t="shared" si="2"/>
        <v>1</v>
      </c>
      <c r="I29" s="21">
        <f t="shared" si="3"/>
        <v>3.2362459546925568E-3</v>
      </c>
      <c r="J29" s="20">
        <f t="shared" si="4"/>
        <v>1</v>
      </c>
      <c r="K29" s="21">
        <f t="shared" si="5"/>
        <v>6.7567567567567571E-3</v>
      </c>
      <c r="L29" s="20">
        <f t="shared" si="6"/>
        <v>3</v>
      </c>
      <c r="M29" s="21">
        <f t="shared" si="11"/>
        <v>7.2992700729927005E-3</v>
      </c>
      <c r="N29" s="20">
        <f t="shared" si="12"/>
        <v>1</v>
      </c>
      <c r="O29" s="21">
        <f t="shared" si="13"/>
        <v>5.8479532163742687E-3</v>
      </c>
      <c r="P29" s="20">
        <f t="shared" si="7"/>
        <v>1</v>
      </c>
      <c r="Q29" s="21">
        <f t="shared" si="14"/>
        <v>4.0322580645161289E-3</v>
      </c>
    </row>
    <row r="30" spans="1:17" x14ac:dyDescent="0.25">
      <c r="A30" t="s">
        <v>39</v>
      </c>
      <c r="B30" s="11">
        <v>213</v>
      </c>
      <c r="C30" s="11">
        <v>202</v>
      </c>
      <c r="D30" s="12">
        <f t="shared" si="9"/>
        <v>207.5</v>
      </c>
      <c r="E30" s="15">
        <f t="shared" si="10"/>
        <v>7.7021584603106843E-3</v>
      </c>
      <c r="F30" s="20">
        <f t="shared" si="0"/>
        <v>1</v>
      </c>
      <c r="G30" s="21">
        <f t="shared" si="1"/>
        <v>6.7567567567567571E-3</v>
      </c>
      <c r="H30" s="20">
        <f t="shared" si="2"/>
        <v>3</v>
      </c>
      <c r="I30" s="21">
        <f t="shared" si="3"/>
        <v>9.7087378640776691E-3</v>
      </c>
      <c r="J30" s="20">
        <f t="shared" si="4"/>
        <v>2</v>
      </c>
      <c r="K30" s="21">
        <f t="shared" si="5"/>
        <v>1.3513513513513514E-2</v>
      </c>
      <c r="L30" s="20">
        <f t="shared" si="6"/>
        <v>4</v>
      </c>
      <c r="M30" s="21">
        <f t="shared" si="11"/>
        <v>9.7323600973236012E-3</v>
      </c>
      <c r="N30" s="20">
        <f t="shared" si="12"/>
        <v>1</v>
      </c>
      <c r="O30" s="21">
        <f t="shared" si="13"/>
        <v>5.8479532163742687E-3</v>
      </c>
      <c r="P30" s="20">
        <f t="shared" si="7"/>
        <v>3</v>
      </c>
      <c r="Q30" s="21">
        <f t="shared" si="14"/>
        <v>1.2096774193548387E-2</v>
      </c>
    </row>
    <row r="31" spans="1:17" x14ac:dyDescent="0.25">
      <c r="A31" t="s">
        <v>40</v>
      </c>
      <c r="B31" s="11">
        <v>156</v>
      </c>
      <c r="C31" s="11">
        <v>139</v>
      </c>
      <c r="D31" s="12">
        <f t="shared" si="9"/>
        <v>147.5</v>
      </c>
      <c r="E31" s="15">
        <f t="shared" si="10"/>
        <v>5.4750283031124143E-3</v>
      </c>
      <c r="F31" s="20">
        <f t="shared" si="0"/>
        <v>1</v>
      </c>
      <c r="G31" s="21">
        <f t="shared" si="1"/>
        <v>6.7567567567567571E-3</v>
      </c>
      <c r="H31" s="20">
        <f t="shared" si="2"/>
        <v>2</v>
      </c>
      <c r="I31" s="21">
        <f t="shared" si="3"/>
        <v>6.4724919093851136E-3</v>
      </c>
      <c r="J31" s="20">
        <f t="shared" si="4"/>
        <v>1</v>
      </c>
      <c r="K31" s="21">
        <f t="shared" si="5"/>
        <v>6.7567567567567571E-3</v>
      </c>
      <c r="L31" s="20">
        <f t="shared" si="6"/>
        <v>3</v>
      </c>
      <c r="M31" s="21">
        <f t="shared" si="11"/>
        <v>7.2992700729927005E-3</v>
      </c>
      <c r="N31" s="20">
        <f t="shared" si="12"/>
        <v>1</v>
      </c>
      <c r="O31" s="21">
        <f t="shared" si="13"/>
        <v>5.8479532163742687E-3</v>
      </c>
      <c r="P31" s="20">
        <f t="shared" si="7"/>
        <v>2</v>
      </c>
      <c r="Q31" s="21">
        <f t="shared" si="14"/>
        <v>8.0645161290322578E-3</v>
      </c>
    </row>
    <row r="32" spans="1:17" x14ac:dyDescent="0.25">
      <c r="A32" t="s">
        <v>41</v>
      </c>
      <c r="B32" s="11">
        <v>534</v>
      </c>
      <c r="C32" s="11">
        <v>562</v>
      </c>
      <c r="D32" s="12">
        <f t="shared" si="9"/>
        <v>548</v>
      </c>
      <c r="E32" s="15">
        <f t="shared" si="10"/>
        <v>2.0341122102410868E-2</v>
      </c>
      <c r="F32" s="20">
        <f t="shared" si="0"/>
        <v>2</v>
      </c>
      <c r="G32" s="21">
        <f t="shared" si="1"/>
        <v>1.3513513513513514E-2</v>
      </c>
      <c r="H32" s="20">
        <f t="shared" si="2"/>
        <v>6</v>
      </c>
      <c r="I32" s="21">
        <f t="shared" si="3"/>
        <v>1.9417475728155338E-2</v>
      </c>
      <c r="J32" s="20">
        <f t="shared" si="4"/>
        <v>3</v>
      </c>
      <c r="K32" s="21">
        <f t="shared" si="5"/>
        <v>2.0270270270270271E-2</v>
      </c>
      <c r="L32" s="20">
        <f t="shared" si="6"/>
        <v>5</v>
      </c>
      <c r="M32" s="21">
        <f t="shared" si="11"/>
        <v>1.2165450121654502E-2</v>
      </c>
      <c r="N32" s="20">
        <f t="shared" si="12"/>
        <v>3</v>
      </c>
      <c r="O32" s="21">
        <f t="shared" si="13"/>
        <v>1.7543859649122806E-2</v>
      </c>
      <c r="P32" s="20">
        <f t="shared" si="7"/>
        <v>4</v>
      </c>
      <c r="Q32" s="21">
        <f t="shared" si="14"/>
        <v>1.6129032258064516E-2</v>
      </c>
    </row>
    <row r="33" spans="1:17" x14ac:dyDescent="0.25">
      <c r="A33" t="s">
        <v>42</v>
      </c>
      <c r="B33" s="11">
        <v>179</v>
      </c>
      <c r="C33" s="11">
        <v>282</v>
      </c>
      <c r="D33" s="12">
        <f t="shared" si="9"/>
        <v>230.5</v>
      </c>
      <c r="E33" s="15">
        <f t="shared" si="10"/>
        <v>8.5558916872366889E-3</v>
      </c>
      <c r="F33" s="20">
        <f t="shared" si="0"/>
        <v>1</v>
      </c>
      <c r="G33" s="21">
        <f t="shared" si="1"/>
        <v>6.7567567567567571E-3</v>
      </c>
      <c r="H33" s="20">
        <f t="shared" si="2"/>
        <v>3</v>
      </c>
      <c r="I33" s="21">
        <f t="shared" si="3"/>
        <v>9.7087378640776691E-3</v>
      </c>
      <c r="J33" s="20">
        <f t="shared" si="4"/>
        <v>2</v>
      </c>
      <c r="K33" s="21">
        <f t="shared" si="5"/>
        <v>1.3513513513513514E-2</v>
      </c>
      <c r="L33" s="20">
        <f t="shared" si="6"/>
        <v>4</v>
      </c>
      <c r="M33" s="21">
        <f t="shared" si="11"/>
        <v>9.7323600973236012E-3</v>
      </c>
      <c r="N33" s="20">
        <f t="shared" si="12"/>
        <v>1</v>
      </c>
      <c r="O33" s="21">
        <f t="shared" si="13"/>
        <v>5.8479532163742687E-3</v>
      </c>
      <c r="P33" s="20">
        <f t="shared" si="7"/>
        <v>3</v>
      </c>
      <c r="Q33" s="21">
        <f t="shared" si="14"/>
        <v>1.2096774193548387E-2</v>
      </c>
    </row>
    <row r="34" spans="1:17" x14ac:dyDescent="0.25">
      <c r="A34" t="s">
        <v>43</v>
      </c>
      <c r="B34" s="11">
        <v>226</v>
      </c>
      <c r="C34" s="11">
        <v>221</v>
      </c>
      <c r="D34" s="12">
        <f t="shared" si="9"/>
        <v>223.5</v>
      </c>
      <c r="E34" s="15">
        <f t="shared" si="10"/>
        <v>8.2960598355635573E-3</v>
      </c>
      <c r="F34" s="20">
        <f t="shared" ref="F34:F65" si="15">IF(D34&lt;=300,1, IF(D34&lt;=600,2, IF(D34&lt;=900,3,4)))</f>
        <v>1</v>
      </c>
      <c r="G34" s="21">
        <f t="shared" ref="G34:G65" si="16">F34/$F$112</f>
        <v>6.7567567567567571E-3</v>
      </c>
      <c r="H34" s="20">
        <f t="shared" ref="H34:H65" si="17">IF(D34&lt;=100,1,IF(D34&lt;=200,2,IF(D34&lt;=300,3,IF(D34&lt;=400,4,IF(D34&lt;=500,5,IF(D34&lt;=600,6,IF(D34&lt;=700,7,IF(D34&lt;=800,8,IF(D34&lt;=900,9,IF(D34&lt;=1000,10,10+INT((D34-1000)/500)))))))))))</f>
        <v>3</v>
      </c>
      <c r="I34" s="21">
        <f t="shared" si="3"/>
        <v>9.7087378640776691E-3</v>
      </c>
      <c r="J34" s="20">
        <f t="shared" ref="J34:J65" si="18">IF(D34&lt;=200,1,IF(D34&lt;=400,2,IF(D34&lt;=600,3,IF(D34&lt;=800,4,IF(D34&lt;=1000,5,IF(D34&lt;=2000,5,6+INT((D34-2000)/1000)))))))</f>
        <v>2</v>
      </c>
      <c r="K34" s="21">
        <f t="shared" ref="K34:K65" si="19">J34/$F$112</f>
        <v>1.3513513513513514E-2</v>
      </c>
      <c r="L34" s="20">
        <f t="shared" ref="L34:L65" si="20">IF(D34&lt;=200,3, IF(D34&lt;=400,4, IF(D34&lt;=600,5, IF(D34&lt;=800,6, IF(D34&lt;=1000,7,8)))))</f>
        <v>4</v>
      </c>
      <c r="M34" s="21">
        <f t="shared" si="11"/>
        <v>9.7323600973236012E-3</v>
      </c>
      <c r="N34" s="20">
        <f t="shared" si="12"/>
        <v>1</v>
      </c>
      <c r="O34" s="21">
        <f t="shared" si="13"/>
        <v>5.8479532163742687E-3</v>
      </c>
      <c r="P34" s="20">
        <f t="shared" ref="P34:P65" si="21">IF(D34&lt;=100,1, IF(D34&lt;=200,2, IF(D34&lt;=400,3, IF(D34&lt;=800,4, IF(D34&lt;=1600,5, 5+INT((D34-1000)/1000))))))</f>
        <v>3</v>
      </c>
      <c r="Q34" s="21">
        <f t="shared" si="14"/>
        <v>1.2096774193548387E-2</v>
      </c>
    </row>
    <row r="35" spans="1:17" x14ac:dyDescent="0.25">
      <c r="A35" t="s">
        <v>44</v>
      </c>
      <c r="B35" s="11">
        <v>271</v>
      </c>
      <c r="C35" s="11">
        <v>299</v>
      </c>
      <c r="D35" s="12">
        <f t="shared" si="9"/>
        <v>285</v>
      </c>
      <c r="E35" s="15">
        <f t="shared" si="10"/>
        <v>1.0578868246691783E-2</v>
      </c>
      <c r="F35" s="20">
        <f t="shared" si="15"/>
        <v>1</v>
      </c>
      <c r="G35" s="21">
        <f t="shared" si="16"/>
        <v>6.7567567567567571E-3</v>
      </c>
      <c r="H35" s="20">
        <f t="shared" si="17"/>
        <v>3</v>
      </c>
      <c r="I35" s="21">
        <f t="shared" si="3"/>
        <v>9.7087378640776691E-3</v>
      </c>
      <c r="J35" s="20">
        <f t="shared" si="18"/>
        <v>2</v>
      </c>
      <c r="K35" s="21">
        <f t="shared" si="19"/>
        <v>1.3513513513513514E-2</v>
      </c>
      <c r="L35" s="20">
        <f t="shared" si="20"/>
        <v>4</v>
      </c>
      <c r="M35" s="21">
        <f t="shared" si="11"/>
        <v>9.7323600973236012E-3</v>
      </c>
      <c r="N35" s="20">
        <f t="shared" si="12"/>
        <v>2</v>
      </c>
      <c r="O35" s="21">
        <f t="shared" si="13"/>
        <v>1.1695906432748537E-2</v>
      </c>
      <c r="P35" s="20">
        <f t="shared" si="21"/>
        <v>3</v>
      </c>
      <c r="Q35" s="21">
        <f t="shared" si="14"/>
        <v>1.2096774193548387E-2</v>
      </c>
    </row>
    <row r="36" spans="1:17" x14ac:dyDescent="0.25">
      <c r="A36" t="s">
        <v>45</v>
      </c>
      <c r="B36" s="11">
        <v>89</v>
      </c>
      <c r="C36" s="11">
        <v>130</v>
      </c>
      <c r="D36" s="12">
        <f t="shared" si="9"/>
        <v>109.5</v>
      </c>
      <c r="E36" s="15">
        <f t="shared" si="10"/>
        <v>4.0645125368868433E-3</v>
      </c>
      <c r="F36" s="20">
        <f t="shared" si="15"/>
        <v>1</v>
      </c>
      <c r="G36" s="21">
        <f t="shared" si="16"/>
        <v>6.7567567567567571E-3</v>
      </c>
      <c r="H36" s="20">
        <f t="shared" si="17"/>
        <v>2</v>
      </c>
      <c r="I36" s="21">
        <f t="shared" si="3"/>
        <v>6.4724919093851136E-3</v>
      </c>
      <c r="J36" s="20">
        <f t="shared" si="18"/>
        <v>1</v>
      </c>
      <c r="K36" s="21">
        <f t="shared" si="19"/>
        <v>6.7567567567567571E-3</v>
      </c>
      <c r="L36" s="20">
        <f t="shared" si="20"/>
        <v>3</v>
      </c>
      <c r="M36" s="21">
        <f t="shared" si="11"/>
        <v>7.2992700729927005E-3</v>
      </c>
      <c r="N36" s="20">
        <f t="shared" si="12"/>
        <v>1</v>
      </c>
      <c r="O36" s="21">
        <f t="shared" si="13"/>
        <v>5.8479532163742687E-3</v>
      </c>
      <c r="P36" s="20">
        <f t="shared" si="21"/>
        <v>2</v>
      </c>
      <c r="Q36" s="21">
        <f t="shared" ref="Q36:Q54" si="22">P36/$P$112</f>
        <v>8.0645161290322578E-3</v>
      </c>
    </row>
    <row r="37" spans="1:17" x14ac:dyDescent="0.25">
      <c r="A37" t="s">
        <v>46</v>
      </c>
      <c r="B37" s="11">
        <v>84</v>
      </c>
      <c r="C37" s="11">
        <v>102</v>
      </c>
      <c r="D37" s="12">
        <f t="shared" si="9"/>
        <v>93</v>
      </c>
      <c r="E37" s="15">
        <f t="shared" si="10"/>
        <v>3.4520517436573187E-3</v>
      </c>
      <c r="F37" s="20">
        <f t="shared" si="15"/>
        <v>1</v>
      </c>
      <c r="G37" s="21">
        <f t="shared" si="16"/>
        <v>6.7567567567567571E-3</v>
      </c>
      <c r="H37" s="20">
        <f t="shared" si="17"/>
        <v>1</v>
      </c>
      <c r="I37" s="21">
        <f t="shared" si="3"/>
        <v>3.2362459546925568E-3</v>
      </c>
      <c r="J37" s="20">
        <f t="shared" si="18"/>
        <v>1</v>
      </c>
      <c r="K37" s="21">
        <f t="shared" si="19"/>
        <v>6.7567567567567571E-3</v>
      </c>
      <c r="L37" s="20">
        <f t="shared" si="20"/>
        <v>3</v>
      </c>
      <c r="M37" s="21">
        <f t="shared" si="11"/>
        <v>7.2992700729927005E-3</v>
      </c>
      <c r="N37" s="20">
        <f t="shared" si="12"/>
        <v>1</v>
      </c>
      <c r="O37" s="21">
        <f t="shared" si="13"/>
        <v>5.8479532163742687E-3</v>
      </c>
      <c r="P37" s="20">
        <f t="shared" si="21"/>
        <v>1</v>
      </c>
      <c r="Q37" s="21">
        <f t="shared" si="22"/>
        <v>4.0322580645161289E-3</v>
      </c>
    </row>
    <row r="38" spans="1:17" x14ac:dyDescent="0.25">
      <c r="A38" t="s">
        <v>47</v>
      </c>
      <c r="B38" s="11">
        <v>138</v>
      </c>
      <c r="C38" s="11">
        <v>142</v>
      </c>
      <c r="D38" s="12">
        <f t="shared" si="9"/>
        <v>140</v>
      </c>
      <c r="E38" s="15">
        <f t="shared" si="10"/>
        <v>5.1966370334626307E-3</v>
      </c>
      <c r="F38" s="20">
        <f t="shared" si="15"/>
        <v>1</v>
      </c>
      <c r="G38" s="21">
        <f t="shared" si="16"/>
        <v>6.7567567567567571E-3</v>
      </c>
      <c r="H38" s="20">
        <f t="shared" si="17"/>
        <v>2</v>
      </c>
      <c r="I38" s="21">
        <f t="shared" si="3"/>
        <v>6.4724919093851136E-3</v>
      </c>
      <c r="J38" s="20">
        <f t="shared" si="18"/>
        <v>1</v>
      </c>
      <c r="K38" s="21">
        <f t="shared" si="19"/>
        <v>6.7567567567567571E-3</v>
      </c>
      <c r="L38" s="20">
        <f t="shared" si="20"/>
        <v>3</v>
      </c>
      <c r="M38" s="21">
        <f t="shared" si="11"/>
        <v>7.2992700729927005E-3</v>
      </c>
      <c r="N38" s="20">
        <f t="shared" si="12"/>
        <v>1</v>
      </c>
      <c r="O38" s="21">
        <f t="shared" si="13"/>
        <v>5.8479532163742687E-3</v>
      </c>
      <c r="P38" s="20">
        <f t="shared" si="21"/>
        <v>2</v>
      </c>
      <c r="Q38" s="21">
        <f t="shared" si="22"/>
        <v>8.0645161290322578E-3</v>
      </c>
    </row>
    <row r="39" spans="1:17" x14ac:dyDescent="0.25">
      <c r="A39" t="s">
        <v>164</v>
      </c>
      <c r="B39" s="11">
        <v>0</v>
      </c>
      <c r="C39" s="11">
        <v>94</v>
      </c>
      <c r="D39" s="12">
        <f t="shared" si="9"/>
        <v>47</v>
      </c>
      <c r="E39" s="15">
        <f t="shared" si="10"/>
        <v>1.7445852898053118E-3</v>
      </c>
      <c r="F39" s="20">
        <f t="shared" si="15"/>
        <v>1</v>
      </c>
      <c r="G39" s="21">
        <f t="shared" si="16"/>
        <v>6.7567567567567571E-3</v>
      </c>
      <c r="H39" s="20">
        <f t="shared" si="17"/>
        <v>1</v>
      </c>
      <c r="I39" s="21">
        <f t="shared" si="3"/>
        <v>3.2362459546925568E-3</v>
      </c>
      <c r="J39" s="20">
        <f t="shared" si="18"/>
        <v>1</v>
      </c>
      <c r="K39" s="21">
        <f t="shared" si="19"/>
        <v>6.7567567567567571E-3</v>
      </c>
      <c r="L39" s="20">
        <f t="shared" si="20"/>
        <v>3</v>
      </c>
      <c r="M39" s="21">
        <f t="shared" si="11"/>
        <v>7.2992700729927005E-3</v>
      </c>
      <c r="N39" s="20">
        <f t="shared" si="12"/>
        <v>1</v>
      </c>
      <c r="O39" s="21">
        <f t="shared" si="13"/>
        <v>5.8479532163742687E-3</v>
      </c>
      <c r="P39" s="20">
        <f t="shared" si="21"/>
        <v>1</v>
      </c>
      <c r="Q39" s="21">
        <f t="shared" si="22"/>
        <v>4.0322580645161289E-3</v>
      </c>
    </row>
    <row r="40" spans="1:17" x14ac:dyDescent="0.25">
      <c r="A40" t="s">
        <v>48</v>
      </c>
      <c r="B40" s="11">
        <v>133</v>
      </c>
      <c r="C40" s="11">
        <v>109</v>
      </c>
      <c r="D40" s="12">
        <f t="shared" si="9"/>
        <v>121</v>
      </c>
      <c r="E40" s="15">
        <f t="shared" si="10"/>
        <v>4.4913791503498448E-3</v>
      </c>
      <c r="F40" s="20">
        <f t="shared" si="15"/>
        <v>1</v>
      </c>
      <c r="G40" s="21">
        <f t="shared" si="16"/>
        <v>6.7567567567567571E-3</v>
      </c>
      <c r="H40" s="20">
        <f t="shared" si="17"/>
        <v>2</v>
      </c>
      <c r="I40" s="21">
        <f t="shared" si="3"/>
        <v>6.4724919093851136E-3</v>
      </c>
      <c r="J40" s="20">
        <f t="shared" si="18"/>
        <v>1</v>
      </c>
      <c r="K40" s="21">
        <f t="shared" si="19"/>
        <v>6.7567567567567571E-3</v>
      </c>
      <c r="L40" s="20">
        <f t="shared" si="20"/>
        <v>3</v>
      </c>
      <c r="M40" s="21">
        <f t="shared" si="11"/>
        <v>7.2992700729927005E-3</v>
      </c>
      <c r="N40" s="20">
        <f t="shared" si="12"/>
        <v>1</v>
      </c>
      <c r="O40" s="21">
        <f t="shared" si="13"/>
        <v>5.8479532163742687E-3</v>
      </c>
      <c r="P40" s="20">
        <f t="shared" si="21"/>
        <v>2</v>
      </c>
      <c r="Q40" s="21">
        <f t="shared" si="22"/>
        <v>8.0645161290322578E-3</v>
      </c>
    </row>
    <row r="41" spans="1:17" x14ac:dyDescent="0.25">
      <c r="A41" t="s">
        <v>49</v>
      </c>
      <c r="B41" s="11">
        <v>182</v>
      </c>
      <c r="C41" s="11">
        <v>161</v>
      </c>
      <c r="D41" s="12">
        <f t="shared" si="9"/>
        <v>171.5</v>
      </c>
      <c r="E41" s="15">
        <f t="shared" si="10"/>
        <v>6.3658803659917221E-3</v>
      </c>
      <c r="F41" s="20">
        <f t="shared" si="15"/>
        <v>1</v>
      </c>
      <c r="G41" s="21">
        <f t="shared" si="16"/>
        <v>6.7567567567567571E-3</v>
      </c>
      <c r="H41" s="20">
        <f t="shared" si="17"/>
        <v>2</v>
      </c>
      <c r="I41" s="21">
        <f t="shared" si="3"/>
        <v>6.4724919093851136E-3</v>
      </c>
      <c r="J41" s="20">
        <f t="shared" si="18"/>
        <v>1</v>
      </c>
      <c r="K41" s="21">
        <f t="shared" si="19"/>
        <v>6.7567567567567571E-3</v>
      </c>
      <c r="L41" s="20">
        <f t="shared" si="20"/>
        <v>3</v>
      </c>
      <c r="M41" s="21">
        <f t="shared" si="11"/>
        <v>7.2992700729927005E-3</v>
      </c>
      <c r="N41" s="20">
        <f t="shared" si="12"/>
        <v>1</v>
      </c>
      <c r="O41" s="21">
        <f t="shared" si="13"/>
        <v>5.8479532163742687E-3</v>
      </c>
      <c r="P41" s="20">
        <f t="shared" si="21"/>
        <v>2</v>
      </c>
      <c r="Q41" s="21">
        <f t="shared" si="22"/>
        <v>8.0645161290322578E-3</v>
      </c>
    </row>
    <row r="42" spans="1:17" x14ac:dyDescent="0.25">
      <c r="A42" t="s">
        <v>50</v>
      </c>
      <c r="B42" s="11">
        <v>40</v>
      </c>
      <c r="C42" s="11">
        <v>57</v>
      </c>
      <c r="D42" s="12">
        <f t="shared" si="9"/>
        <v>48.5</v>
      </c>
      <c r="E42" s="15">
        <f t="shared" si="10"/>
        <v>1.8002635437352685E-3</v>
      </c>
      <c r="F42" s="20">
        <f t="shared" si="15"/>
        <v>1</v>
      </c>
      <c r="G42" s="21">
        <f t="shared" si="16"/>
        <v>6.7567567567567571E-3</v>
      </c>
      <c r="H42" s="20">
        <f t="shared" si="17"/>
        <v>1</v>
      </c>
      <c r="I42" s="21">
        <f t="shared" si="3"/>
        <v>3.2362459546925568E-3</v>
      </c>
      <c r="J42" s="20">
        <f t="shared" si="18"/>
        <v>1</v>
      </c>
      <c r="K42" s="21">
        <f t="shared" si="19"/>
        <v>6.7567567567567571E-3</v>
      </c>
      <c r="L42" s="20">
        <f t="shared" si="20"/>
        <v>3</v>
      </c>
      <c r="M42" s="21">
        <f t="shared" si="11"/>
        <v>7.2992700729927005E-3</v>
      </c>
      <c r="N42" s="20">
        <f t="shared" si="12"/>
        <v>1</v>
      </c>
      <c r="O42" s="21">
        <f t="shared" si="13"/>
        <v>5.8479532163742687E-3</v>
      </c>
      <c r="P42" s="20">
        <f t="shared" si="21"/>
        <v>1</v>
      </c>
      <c r="Q42" s="21">
        <f t="shared" si="22"/>
        <v>4.0322580645161289E-3</v>
      </c>
    </row>
    <row r="43" spans="1:17" x14ac:dyDescent="0.25">
      <c r="A43" t="s">
        <v>51</v>
      </c>
      <c r="B43" s="11">
        <v>54</v>
      </c>
      <c r="C43" s="11">
        <v>72</v>
      </c>
      <c r="D43" s="12">
        <f t="shared" si="9"/>
        <v>63</v>
      </c>
      <c r="E43" s="15">
        <f t="shared" si="10"/>
        <v>2.3384866650581837E-3</v>
      </c>
      <c r="F43" s="20">
        <f t="shared" si="15"/>
        <v>1</v>
      </c>
      <c r="G43" s="21">
        <f t="shared" si="16"/>
        <v>6.7567567567567571E-3</v>
      </c>
      <c r="H43" s="20">
        <f t="shared" si="17"/>
        <v>1</v>
      </c>
      <c r="I43" s="21">
        <f t="shared" si="3"/>
        <v>3.2362459546925568E-3</v>
      </c>
      <c r="J43" s="20">
        <f t="shared" si="18"/>
        <v>1</v>
      </c>
      <c r="K43" s="21">
        <f t="shared" si="19"/>
        <v>6.7567567567567571E-3</v>
      </c>
      <c r="L43" s="20">
        <f t="shared" si="20"/>
        <v>3</v>
      </c>
      <c r="M43" s="21">
        <f t="shared" si="11"/>
        <v>7.2992700729927005E-3</v>
      </c>
      <c r="N43" s="20">
        <f t="shared" si="12"/>
        <v>1</v>
      </c>
      <c r="O43" s="21">
        <f t="shared" si="13"/>
        <v>5.8479532163742687E-3</v>
      </c>
      <c r="P43" s="20">
        <f t="shared" si="21"/>
        <v>1</v>
      </c>
      <c r="Q43" s="21">
        <f t="shared" si="22"/>
        <v>4.0322580645161289E-3</v>
      </c>
    </row>
    <row r="44" spans="1:17" x14ac:dyDescent="0.25">
      <c r="A44" t="s">
        <v>52</v>
      </c>
      <c r="B44" s="11">
        <v>25</v>
      </c>
      <c r="C44" s="11">
        <v>25</v>
      </c>
      <c r="D44" s="12">
        <f t="shared" si="9"/>
        <v>25</v>
      </c>
      <c r="E44" s="15">
        <f t="shared" si="10"/>
        <v>9.2797089883261258E-4</v>
      </c>
      <c r="F44" s="20">
        <f t="shared" si="15"/>
        <v>1</v>
      </c>
      <c r="G44" s="21">
        <f t="shared" si="16"/>
        <v>6.7567567567567571E-3</v>
      </c>
      <c r="H44" s="20">
        <f t="shared" si="17"/>
        <v>1</v>
      </c>
      <c r="I44" s="21">
        <f t="shared" si="3"/>
        <v>3.2362459546925568E-3</v>
      </c>
      <c r="J44" s="20">
        <f t="shared" si="18"/>
        <v>1</v>
      </c>
      <c r="K44" s="21">
        <f t="shared" si="19"/>
        <v>6.7567567567567571E-3</v>
      </c>
      <c r="L44" s="20">
        <f t="shared" si="20"/>
        <v>3</v>
      </c>
      <c r="M44" s="21">
        <f t="shared" si="11"/>
        <v>7.2992700729927005E-3</v>
      </c>
      <c r="N44" s="20">
        <f t="shared" si="12"/>
        <v>1</v>
      </c>
      <c r="O44" s="21">
        <f t="shared" si="13"/>
        <v>5.8479532163742687E-3</v>
      </c>
      <c r="P44" s="20">
        <f t="shared" si="21"/>
        <v>1</v>
      </c>
      <c r="Q44" s="21">
        <f t="shared" si="22"/>
        <v>4.0322580645161289E-3</v>
      </c>
    </row>
    <row r="45" spans="1:17" x14ac:dyDescent="0.25">
      <c r="A45" t="s">
        <v>53</v>
      </c>
      <c r="B45" s="11">
        <v>474</v>
      </c>
      <c r="C45" s="11">
        <v>486</v>
      </c>
      <c r="D45" s="12">
        <f t="shared" si="9"/>
        <v>480</v>
      </c>
      <c r="E45" s="15">
        <f t="shared" si="10"/>
        <v>1.7817041257586163E-2</v>
      </c>
      <c r="F45" s="20">
        <f t="shared" si="15"/>
        <v>2</v>
      </c>
      <c r="G45" s="21">
        <f t="shared" si="16"/>
        <v>1.3513513513513514E-2</v>
      </c>
      <c r="H45" s="20">
        <f t="shared" si="17"/>
        <v>5</v>
      </c>
      <c r="I45" s="21">
        <f t="shared" si="3"/>
        <v>1.6181229773462782E-2</v>
      </c>
      <c r="J45" s="20">
        <f t="shared" si="18"/>
        <v>3</v>
      </c>
      <c r="K45" s="21">
        <f t="shared" si="19"/>
        <v>2.0270270270270271E-2</v>
      </c>
      <c r="L45" s="20">
        <f t="shared" si="20"/>
        <v>5</v>
      </c>
      <c r="M45" s="21">
        <f t="shared" si="11"/>
        <v>1.2165450121654502E-2</v>
      </c>
      <c r="N45" s="20">
        <f t="shared" si="12"/>
        <v>2</v>
      </c>
      <c r="O45" s="21">
        <f t="shared" si="13"/>
        <v>1.1695906432748537E-2</v>
      </c>
      <c r="P45" s="20">
        <f t="shared" si="21"/>
        <v>4</v>
      </c>
      <c r="Q45" s="21">
        <f t="shared" si="22"/>
        <v>1.6129032258064516E-2</v>
      </c>
    </row>
    <row r="46" spans="1:17" x14ac:dyDescent="0.25">
      <c r="A46" t="s">
        <v>54</v>
      </c>
      <c r="B46" s="11">
        <v>131</v>
      </c>
      <c r="C46" s="11">
        <v>140</v>
      </c>
      <c r="D46" s="12">
        <f t="shared" si="9"/>
        <v>135.5</v>
      </c>
      <c r="E46" s="15">
        <f t="shared" si="10"/>
        <v>5.02960227167276E-3</v>
      </c>
      <c r="F46" s="20">
        <f t="shared" si="15"/>
        <v>1</v>
      </c>
      <c r="G46" s="21">
        <f t="shared" si="16"/>
        <v>6.7567567567567571E-3</v>
      </c>
      <c r="H46" s="20">
        <f t="shared" si="17"/>
        <v>2</v>
      </c>
      <c r="I46" s="21">
        <f t="shared" si="3"/>
        <v>6.4724919093851136E-3</v>
      </c>
      <c r="J46" s="20">
        <f t="shared" si="18"/>
        <v>1</v>
      </c>
      <c r="K46" s="21">
        <f t="shared" si="19"/>
        <v>6.7567567567567571E-3</v>
      </c>
      <c r="L46" s="20">
        <f t="shared" si="20"/>
        <v>3</v>
      </c>
      <c r="M46" s="21">
        <f t="shared" si="11"/>
        <v>7.2992700729927005E-3</v>
      </c>
      <c r="N46" s="20">
        <f t="shared" si="12"/>
        <v>1</v>
      </c>
      <c r="O46" s="21">
        <f t="shared" si="13"/>
        <v>5.8479532163742687E-3</v>
      </c>
      <c r="P46" s="20">
        <f t="shared" si="21"/>
        <v>2</v>
      </c>
      <c r="Q46" s="21">
        <f t="shared" si="22"/>
        <v>8.0645161290322578E-3</v>
      </c>
    </row>
    <row r="47" spans="1:17" x14ac:dyDescent="0.25">
      <c r="A47" t="s">
        <v>55</v>
      </c>
      <c r="B47" s="11">
        <v>97</v>
      </c>
      <c r="C47" s="11">
        <v>71</v>
      </c>
      <c r="D47" s="12">
        <f t="shared" si="9"/>
        <v>84</v>
      </c>
      <c r="E47" s="15">
        <f t="shared" si="10"/>
        <v>3.1179822200775782E-3</v>
      </c>
      <c r="F47" s="20">
        <f t="shared" si="15"/>
        <v>1</v>
      </c>
      <c r="G47" s="21">
        <f t="shared" si="16"/>
        <v>6.7567567567567571E-3</v>
      </c>
      <c r="H47" s="20">
        <f t="shared" si="17"/>
        <v>1</v>
      </c>
      <c r="I47" s="21">
        <f t="shared" si="3"/>
        <v>3.2362459546925568E-3</v>
      </c>
      <c r="J47" s="20">
        <f t="shared" si="18"/>
        <v>1</v>
      </c>
      <c r="K47" s="21">
        <f t="shared" si="19"/>
        <v>6.7567567567567571E-3</v>
      </c>
      <c r="L47" s="20">
        <f t="shared" si="20"/>
        <v>3</v>
      </c>
      <c r="M47" s="21">
        <f t="shared" si="11"/>
        <v>7.2992700729927005E-3</v>
      </c>
      <c r="N47" s="20">
        <f t="shared" si="12"/>
        <v>1</v>
      </c>
      <c r="O47" s="21">
        <f t="shared" si="13"/>
        <v>5.8479532163742687E-3</v>
      </c>
      <c r="P47" s="20">
        <f t="shared" si="21"/>
        <v>1</v>
      </c>
      <c r="Q47" s="21">
        <f t="shared" si="22"/>
        <v>4.0322580645161289E-3</v>
      </c>
    </row>
    <row r="48" spans="1:17" x14ac:dyDescent="0.25">
      <c r="A48" t="s">
        <v>56</v>
      </c>
      <c r="B48" s="11">
        <v>197</v>
      </c>
      <c r="C48" s="11">
        <v>208</v>
      </c>
      <c r="D48" s="12">
        <f t="shared" si="9"/>
        <v>202.5</v>
      </c>
      <c r="E48" s="15">
        <f t="shared" si="10"/>
        <v>7.5165642805441624E-3</v>
      </c>
      <c r="F48" s="20">
        <f t="shared" si="15"/>
        <v>1</v>
      </c>
      <c r="G48" s="21">
        <f t="shared" si="16"/>
        <v>6.7567567567567571E-3</v>
      </c>
      <c r="H48" s="20">
        <f t="shared" si="17"/>
        <v>3</v>
      </c>
      <c r="I48" s="21">
        <f t="shared" si="3"/>
        <v>9.7087378640776691E-3</v>
      </c>
      <c r="J48" s="20">
        <f t="shared" si="18"/>
        <v>2</v>
      </c>
      <c r="K48" s="21">
        <f t="shared" si="19"/>
        <v>1.3513513513513514E-2</v>
      </c>
      <c r="L48" s="20">
        <f t="shared" si="20"/>
        <v>4</v>
      </c>
      <c r="M48" s="21">
        <f t="shared" si="11"/>
        <v>9.7323600973236012E-3</v>
      </c>
      <c r="N48" s="20">
        <f t="shared" si="12"/>
        <v>1</v>
      </c>
      <c r="O48" s="21">
        <f t="shared" si="13"/>
        <v>5.8479532163742687E-3</v>
      </c>
      <c r="P48" s="20">
        <f t="shared" si="21"/>
        <v>3</v>
      </c>
      <c r="Q48" s="21">
        <f t="shared" si="22"/>
        <v>1.2096774193548387E-2</v>
      </c>
    </row>
    <row r="49" spans="1:17" x14ac:dyDescent="0.25">
      <c r="A49" t="s">
        <v>57</v>
      </c>
      <c r="B49" s="11">
        <v>281</v>
      </c>
      <c r="C49" s="11">
        <v>286</v>
      </c>
      <c r="D49" s="12">
        <f t="shared" si="9"/>
        <v>283.5</v>
      </c>
      <c r="E49" s="15">
        <f t="shared" si="10"/>
        <v>1.0523189992761826E-2</v>
      </c>
      <c r="F49" s="20">
        <f t="shared" si="15"/>
        <v>1</v>
      </c>
      <c r="G49" s="21">
        <f t="shared" si="16"/>
        <v>6.7567567567567571E-3</v>
      </c>
      <c r="H49" s="20">
        <f t="shared" si="17"/>
        <v>3</v>
      </c>
      <c r="I49" s="21">
        <f t="shared" si="3"/>
        <v>9.7087378640776691E-3</v>
      </c>
      <c r="J49" s="20">
        <f t="shared" si="18"/>
        <v>2</v>
      </c>
      <c r="K49" s="21">
        <f t="shared" si="19"/>
        <v>1.3513513513513514E-2</v>
      </c>
      <c r="L49" s="20">
        <f t="shared" si="20"/>
        <v>4</v>
      </c>
      <c r="M49" s="21">
        <f t="shared" si="11"/>
        <v>9.7323600973236012E-3</v>
      </c>
      <c r="N49" s="20">
        <f t="shared" si="12"/>
        <v>2</v>
      </c>
      <c r="O49" s="21">
        <f t="shared" si="13"/>
        <v>1.1695906432748537E-2</v>
      </c>
      <c r="P49" s="20">
        <f t="shared" si="21"/>
        <v>3</v>
      </c>
      <c r="Q49" s="21">
        <f t="shared" si="22"/>
        <v>1.2096774193548387E-2</v>
      </c>
    </row>
    <row r="50" spans="1:17" x14ac:dyDescent="0.25">
      <c r="A50" t="s">
        <v>58</v>
      </c>
      <c r="B50" s="11">
        <v>268</v>
      </c>
      <c r="C50" s="11">
        <v>250</v>
      </c>
      <c r="D50" s="12">
        <f t="shared" si="9"/>
        <v>259</v>
      </c>
      <c r="E50" s="15">
        <f t="shared" si="10"/>
        <v>9.6137785119058666E-3</v>
      </c>
      <c r="F50" s="20">
        <f t="shared" si="15"/>
        <v>1</v>
      </c>
      <c r="G50" s="21">
        <f t="shared" si="16"/>
        <v>6.7567567567567571E-3</v>
      </c>
      <c r="H50" s="20">
        <f t="shared" si="17"/>
        <v>3</v>
      </c>
      <c r="I50" s="21">
        <f t="shared" si="3"/>
        <v>9.7087378640776691E-3</v>
      </c>
      <c r="J50" s="20">
        <f t="shared" si="18"/>
        <v>2</v>
      </c>
      <c r="K50" s="21">
        <f t="shared" si="19"/>
        <v>1.3513513513513514E-2</v>
      </c>
      <c r="L50" s="20">
        <f t="shared" si="20"/>
        <v>4</v>
      </c>
      <c r="M50" s="21">
        <f t="shared" si="11"/>
        <v>9.7323600973236012E-3</v>
      </c>
      <c r="N50" s="20">
        <f t="shared" si="12"/>
        <v>2</v>
      </c>
      <c r="O50" s="21">
        <f t="shared" si="13"/>
        <v>1.1695906432748537E-2</v>
      </c>
      <c r="P50" s="20">
        <f t="shared" si="21"/>
        <v>3</v>
      </c>
      <c r="Q50" s="21">
        <f t="shared" si="22"/>
        <v>1.2096774193548387E-2</v>
      </c>
    </row>
    <row r="51" spans="1:17" x14ac:dyDescent="0.25">
      <c r="A51" t="s">
        <v>59</v>
      </c>
      <c r="B51" s="11">
        <v>68</v>
      </c>
      <c r="C51" s="11">
        <v>71</v>
      </c>
      <c r="D51" s="12">
        <f t="shared" si="9"/>
        <v>69.5</v>
      </c>
      <c r="E51" s="15">
        <f t="shared" si="10"/>
        <v>2.5797590987546629E-3</v>
      </c>
      <c r="F51" s="20">
        <f t="shared" si="15"/>
        <v>1</v>
      </c>
      <c r="G51" s="21">
        <f t="shared" si="16"/>
        <v>6.7567567567567571E-3</v>
      </c>
      <c r="H51" s="20">
        <f t="shared" si="17"/>
        <v>1</v>
      </c>
      <c r="I51" s="21">
        <f t="shared" si="3"/>
        <v>3.2362459546925568E-3</v>
      </c>
      <c r="J51" s="20">
        <f t="shared" si="18"/>
        <v>1</v>
      </c>
      <c r="K51" s="21">
        <f t="shared" si="19"/>
        <v>6.7567567567567571E-3</v>
      </c>
      <c r="L51" s="20">
        <f t="shared" si="20"/>
        <v>3</v>
      </c>
      <c r="M51" s="21">
        <f t="shared" si="11"/>
        <v>7.2992700729927005E-3</v>
      </c>
      <c r="N51" s="20">
        <f t="shared" si="12"/>
        <v>1</v>
      </c>
      <c r="O51" s="21">
        <f t="shared" si="13"/>
        <v>5.8479532163742687E-3</v>
      </c>
      <c r="P51" s="20">
        <f t="shared" si="21"/>
        <v>1</v>
      </c>
      <c r="Q51" s="21">
        <f t="shared" si="22"/>
        <v>4.0322580645161289E-3</v>
      </c>
    </row>
    <row r="52" spans="1:17" x14ac:dyDescent="0.25">
      <c r="A52" t="s">
        <v>60</v>
      </c>
      <c r="B52" s="11">
        <v>79</v>
      </c>
      <c r="C52" s="11">
        <v>0</v>
      </c>
      <c r="D52" s="12">
        <f t="shared" si="9"/>
        <v>39.5</v>
      </c>
      <c r="E52" s="15">
        <f t="shared" si="10"/>
        <v>1.4661940201555279E-3</v>
      </c>
      <c r="F52" s="20">
        <f t="shared" si="15"/>
        <v>1</v>
      </c>
      <c r="G52" s="21">
        <f t="shared" si="16"/>
        <v>6.7567567567567571E-3</v>
      </c>
      <c r="H52" s="20">
        <f t="shared" si="17"/>
        <v>1</v>
      </c>
      <c r="I52" s="21">
        <f t="shared" si="3"/>
        <v>3.2362459546925568E-3</v>
      </c>
      <c r="J52" s="20">
        <f t="shared" si="18"/>
        <v>1</v>
      </c>
      <c r="K52" s="21">
        <f t="shared" si="19"/>
        <v>6.7567567567567571E-3</v>
      </c>
      <c r="L52" s="20">
        <f t="shared" si="20"/>
        <v>3</v>
      </c>
      <c r="M52" s="21">
        <f t="shared" si="11"/>
        <v>7.2992700729927005E-3</v>
      </c>
      <c r="N52" s="20">
        <f t="shared" si="12"/>
        <v>1</v>
      </c>
      <c r="O52" s="21">
        <f t="shared" si="13"/>
        <v>5.8479532163742687E-3</v>
      </c>
      <c r="P52" s="20">
        <f t="shared" si="21"/>
        <v>1</v>
      </c>
      <c r="Q52" s="21">
        <f t="shared" si="22"/>
        <v>4.0322580645161289E-3</v>
      </c>
    </row>
    <row r="53" spans="1:17" x14ac:dyDescent="0.25">
      <c r="A53" t="s">
        <v>61</v>
      </c>
      <c r="B53" s="11">
        <v>0</v>
      </c>
      <c r="C53" s="11">
        <v>35</v>
      </c>
      <c r="D53" s="12">
        <f t="shared" si="9"/>
        <v>17.5</v>
      </c>
      <c r="E53" s="15">
        <f t="shared" si="10"/>
        <v>6.4957962918282884E-4</v>
      </c>
      <c r="F53" s="20">
        <f t="shared" si="15"/>
        <v>1</v>
      </c>
      <c r="G53" s="21">
        <f t="shared" si="16"/>
        <v>6.7567567567567571E-3</v>
      </c>
      <c r="H53" s="20">
        <f t="shared" si="17"/>
        <v>1</v>
      </c>
      <c r="I53" s="21">
        <f t="shared" si="3"/>
        <v>3.2362459546925568E-3</v>
      </c>
      <c r="J53" s="20">
        <f t="shared" si="18"/>
        <v>1</v>
      </c>
      <c r="K53" s="21">
        <f t="shared" si="19"/>
        <v>6.7567567567567571E-3</v>
      </c>
      <c r="L53" s="20">
        <f t="shared" si="20"/>
        <v>3</v>
      </c>
      <c r="M53" s="21">
        <f t="shared" si="11"/>
        <v>7.2992700729927005E-3</v>
      </c>
      <c r="N53" s="20">
        <f t="shared" si="12"/>
        <v>1</v>
      </c>
      <c r="O53" s="21">
        <f t="shared" si="13"/>
        <v>5.8479532163742687E-3</v>
      </c>
      <c r="P53" s="20">
        <f t="shared" si="21"/>
        <v>1</v>
      </c>
      <c r="Q53" s="21">
        <f t="shared" si="22"/>
        <v>4.0322580645161289E-3</v>
      </c>
    </row>
    <row r="54" spans="1:17" x14ac:dyDescent="0.25">
      <c r="A54" t="s">
        <v>62</v>
      </c>
      <c r="B54" s="11">
        <v>21</v>
      </c>
      <c r="C54" s="11">
        <v>22</v>
      </c>
      <c r="D54" s="12">
        <f t="shared" si="9"/>
        <v>21.5</v>
      </c>
      <c r="E54" s="15">
        <f t="shared" si="10"/>
        <v>7.9805497299604688E-4</v>
      </c>
      <c r="F54" s="20">
        <f t="shared" si="15"/>
        <v>1</v>
      </c>
      <c r="G54" s="21">
        <f t="shared" si="16"/>
        <v>6.7567567567567571E-3</v>
      </c>
      <c r="H54" s="20">
        <f t="shared" si="17"/>
        <v>1</v>
      </c>
      <c r="I54" s="21">
        <f t="shared" si="3"/>
        <v>3.2362459546925568E-3</v>
      </c>
      <c r="J54" s="20">
        <f t="shared" si="18"/>
        <v>1</v>
      </c>
      <c r="K54" s="21">
        <f t="shared" si="19"/>
        <v>6.7567567567567571E-3</v>
      </c>
      <c r="L54" s="20">
        <f t="shared" si="20"/>
        <v>3</v>
      </c>
      <c r="M54" s="21">
        <f t="shared" si="11"/>
        <v>7.2992700729927005E-3</v>
      </c>
      <c r="N54" s="20">
        <f t="shared" si="12"/>
        <v>1</v>
      </c>
      <c r="O54" s="21">
        <f t="shared" si="13"/>
        <v>5.8479532163742687E-3</v>
      </c>
      <c r="P54" s="20">
        <f t="shared" si="21"/>
        <v>1</v>
      </c>
      <c r="Q54" s="21">
        <f t="shared" si="22"/>
        <v>4.0322580645161289E-3</v>
      </c>
    </row>
    <row r="55" spans="1:17" x14ac:dyDescent="0.25">
      <c r="A55" t="s">
        <v>63</v>
      </c>
      <c r="B55" s="11">
        <v>167</v>
      </c>
      <c r="C55" s="11">
        <v>185</v>
      </c>
      <c r="D55" s="12">
        <f t="shared" si="9"/>
        <v>176</v>
      </c>
      <c r="E55" s="15">
        <f t="shared" si="10"/>
        <v>6.5329151277815928E-3</v>
      </c>
      <c r="F55" s="20">
        <f t="shared" si="15"/>
        <v>1</v>
      </c>
      <c r="G55" s="21">
        <f t="shared" si="16"/>
        <v>6.7567567567567571E-3</v>
      </c>
      <c r="H55" s="20">
        <f t="shared" si="17"/>
        <v>2</v>
      </c>
      <c r="I55" s="21">
        <f t="shared" si="3"/>
        <v>6.4724919093851136E-3</v>
      </c>
      <c r="J55" s="20">
        <f t="shared" si="18"/>
        <v>1</v>
      </c>
      <c r="K55" s="21">
        <f t="shared" si="19"/>
        <v>6.7567567567567571E-3</v>
      </c>
      <c r="L55" s="20">
        <f t="shared" si="20"/>
        <v>3</v>
      </c>
      <c r="M55" s="21">
        <f t="shared" si="11"/>
        <v>7.2992700729927005E-3</v>
      </c>
      <c r="N55" s="20">
        <f t="shared" si="12"/>
        <v>1</v>
      </c>
      <c r="O55" s="21">
        <f t="shared" si="13"/>
        <v>5.8479532163742687E-3</v>
      </c>
      <c r="P55" s="20">
        <f t="shared" si="21"/>
        <v>2</v>
      </c>
      <c r="Q55" s="21">
        <f t="shared" ref="Q55:Q74" si="23">P55/$P$112</f>
        <v>8.0645161290322578E-3</v>
      </c>
    </row>
    <row r="56" spans="1:17" x14ac:dyDescent="0.25">
      <c r="A56" t="s">
        <v>64</v>
      </c>
      <c r="B56" s="11">
        <v>88</v>
      </c>
      <c r="C56" s="11">
        <v>79</v>
      </c>
      <c r="D56" s="12">
        <f t="shared" si="9"/>
        <v>83.5</v>
      </c>
      <c r="E56" s="15">
        <f t="shared" si="10"/>
        <v>3.0994228021009262E-3</v>
      </c>
      <c r="F56" s="20">
        <f t="shared" si="15"/>
        <v>1</v>
      </c>
      <c r="G56" s="21">
        <f t="shared" si="16"/>
        <v>6.7567567567567571E-3</v>
      </c>
      <c r="H56" s="20">
        <f t="shared" si="17"/>
        <v>1</v>
      </c>
      <c r="I56" s="21">
        <f t="shared" si="3"/>
        <v>3.2362459546925568E-3</v>
      </c>
      <c r="J56" s="20">
        <f t="shared" si="18"/>
        <v>1</v>
      </c>
      <c r="K56" s="21">
        <f t="shared" si="19"/>
        <v>6.7567567567567571E-3</v>
      </c>
      <c r="L56" s="20">
        <f t="shared" si="20"/>
        <v>3</v>
      </c>
      <c r="M56" s="21">
        <f t="shared" si="11"/>
        <v>7.2992700729927005E-3</v>
      </c>
      <c r="N56" s="20">
        <f t="shared" si="12"/>
        <v>1</v>
      </c>
      <c r="O56" s="21">
        <f t="shared" si="13"/>
        <v>5.8479532163742687E-3</v>
      </c>
      <c r="P56" s="20">
        <f t="shared" si="21"/>
        <v>1</v>
      </c>
      <c r="Q56" s="21">
        <f t="shared" si="23"/>
        <v>4.0322580645161289E-3</v>
      </c>
    </row>
    <row r="57" spans="1:17" x14ac:dyDescent="0.25">
      <c r="A57" t="s">
        <v>65</v>
      </c>
      <c r="B57" s="11">
        <v>36</v>
      </c>
      <c r="C57" s="11">
        <v>41</v>
      </c>
      <c r="D57" s="12">
        <f t="shared" si="9"/>
        <v>38.5</v>
      </c>
      <c r="E57" s="15">
        <f t="shared" si="10"/>
        <v>1.4290751842022235E-3</v>
      </c>
      <c r="F57" s="20">
        <f t="shared" si="15"/>
        <v>1</v>
      </c>
      <c r="G57" s="21">
        <f t="shared" si="16"/>
        <v>6.7567567567567571E-3</v>
      </c>
      <c r="H57" s="20">
        <f t="shared" si="17"/>
        <v>1</v>
      </c>
      <c r="I57" s="21">
        <f t="shared" si="3"/>
        <v>3.2362459546925568E-3</v>
      </c>
      <c r="J57" s="20">
        <f t="shared" si="18"/>
        <v>1</v>
      </c>
      <c r="K57" s="21">
        <f t="shared" si="19"/>
        <v>6.7567567567567571E-3</v>
      </c>
      <c r="L57" s="20">
        <f t="shared" si="20"/>
        <v>3</v>
      </c>
      <c r="M57" s="21">
        <f t="shared" si="11"/>
        <v>7.2992700729927005E-3</v>
      </c>
      <c r="N57" s="20">
        <f t="shared" si="12"/>
        <v>1</v>
      </c>
      <c r="O57" s="21">
        <f t="shared" si="13"/>
        <v>5.8479532163742687E-3</v>
      </c>
      <c r="P57" s="20">
        <f t="shared" si="21"/>
        <v>1</v>
      </c>
      <c r="Q57" s="21">
        <f t="shared" si="23"/>
        <v>4.0322580645161289E-3</v>
      </c>
    </row>
    <row r="58" spans="1:17" x14ac:dyDescent="0.25">
      <c r="A58" t="s">
        <v>66</v>
      </c>
      <c r="B58" s="11">
        <v>38</v>
      </c>
      <c r="C58" s="11">
        <v>0</v>
      </c>
      <c r="D58" s="12">
        <f t="shared" si="9"/>
        <v>19</v>
      </c>
      <c r="E58" s="15">
        <f t="shared" si="10"/>
        <v>7.0525788311278563E-4</v>
      </c>
      <c r="F58" s="20">
        <f t="shared" si="15"/>
        <v>1</v>
      </c>
      <c r="G58" s="21">
        <f t="shared" si="16"/>
        <v>6.7567567567567571E-3</v>
      </c>
      <c r="H58" s="20">
        <f t="shared" si="17"/>
        <v>1</v>
      </c>
      <c r="I58" s="21">
        <f t="shared" si="3"/>
        <v>3.2362459546925568E-3</v>
      </c>
      <c r="J58" s="20">
        <f t="shared" si="18"/>
        <v>1</v>
      </c>
      <c r="K58" s="21">
        <f t="shared" si="19"/>
        <v>6.7567567567567571E-3</v>
      </c>
      <c r="L58" s="20">
        <f t="shared" si="20"/>
        <v>3</v>
      </c>
      <c r="M58" s="21">
        <f t="shared" si="11"/>
        <v>7.2992700729927005E-3</v>
      </c>
      <c r="N58" s="20">
        <f t="shared" si="12"/>
        <v>1</v>
      </c>
      <c r="O58" s="21">
        <f t="shared" si="13"/>
        <v>5.8479532163742687E-3</v>
      </c>
      <c r="P58" s="20">
        <f t="shared" si="21"/>
        <v>1</v>
      </c>
      <c r="Q58" s="21">
        <f t="shared" si="23"/>
        <v>4.0322580645161289E-3</v>
      </c>
    </row>
    <row r="59" spans="1:17" x14ac:dyDescent="0.25">
      <c r="A59" t="s">
        <v>67</v>
      </c>
      <c r="B59" s="11">
        <v>237</v>
      </c>
      <c r="C59" s="11">
        <v>251</v>
      </c>
      <c r="D59" s="12">
        <f t="shared" si="9"/>
        <v>244</v>
      </c>
      <c r="E59" s="15">
        <f t="shared" si="10"/>
        <v>9.0569959726062993E-3</v>
      </c>
      <c r="F59" s="20">
        <f t="shared" si="15"/>
        <v>1</v>
      </c>
      <c r="G59" s="21">
        <f t="shared" si="16"/>
        <v>6.7567567567567571E-3</v>
      </c>
      <c r="H59" s="20">
        <f t="shared" si="17"/>
        <v>3</v>
      </c>
      <c r="I59" s="21">
        <f t="shared" si="3"/>
        <v>9.7087378640776691E-3</v>
      </c>
      <c r="J59" s="20">
        <f t="shared" si="18"/>
        <v>2</v>
      </c>
      <c r="K59" s="21">
        <f t="shared" si="19"/>
        <v>1.3513513513513514E-2</v>
      </c>
      <c r="L59" s="20">
        <f t="shared" si="20"/>
        <v>4</v>
      </c>
      <c r="M59" s="21">
        <f t="shared" si="11"/>
        <v>9.7323600973236012E-3</v>
      </c>
      <c r="N59" s="20">
        <f t="shared" si="12"/>
        <v>1</v>
      </c>
      <c r="O59" s="21">
        <f t="shared" si="13"/>
        <v>5.8479532163742687E-3</v>
      </c>
      <c r="P59" s="20">
        <f t="shared" si="21"/>
        <v>3</v>
      </c>
      <c r="Q59" s="21">
        <f t="shared" si="23"/>
        <v>1.2096774193548387E-2</v>
      </c>
    </row>
    <row r="60" spans="1:17" x14ac:dyDescent="0.25">
      <c r="A60" t="s">
        <v>68</v>
      </c>
      <c r="B60" s="11">
        <v>297</v>
      </c>
      <c r="C60" s="11">
        <v>356</v>
      </c>
      <c r="D60" s="12">
        <f t="shared" si="9"/>
        <v>326.5</v>
      </c>
      <c r="E60" s="15">
        <f t="shared" si="10"/>
        <v>1.211929993875392E-2</v>
      </c>
      <c r="F60" s="20">
        <f t="shared" si="15"/>
        <v>2</v>
      </c>
      <c r="G60" s="21">
        <f t="shared" si="16"/>
        <v>1.3513513513513514E-2</v>
      </c>
      <c r="H60" s="20">
        <f t="shared" si="17"/>
        <v>4</v>
      </c>
      <c r="I60" s="21">
        <f t="shared" si="3"/>
        <v>1.2944983818770227E-2</v>
      </c>
      <c r="J60" s="20">
        <f t="shared" si="18"/>
        <v>2</v>
      </c>
      <c r="K60" s="21">
        <f t="shared" si="19"/>
        <v>1.3513513513513514E-2</v>
      </c>
      <c r="L60" s="20">
        <f t="shared" si="20"/>
        <v>4</v>
      </c>
      <c r="M60" s="21">
        <f t="shared" si="11"/>
        <v>9.7323600973236012E-3</v>
      </c>
      <c r="N60" s="20">
        <f t="shared" si="12"/>
        <v>2</v>
      </c>
      <c r="O60" s="21">
        <f t="shared" si="13"/>
        <v>1.1695906432748537E-2</v>
      </c>
      <c r="P60" s="20">
        <f t="shared" si="21"/>
        <v>3</v>
      </c>
      <c r="Q60" s="21">
        <f t="shared" si="23"/>
        <v>1.2096774193548387E-2</v>
      </c>
    </row>
    <row r="61" spans="1:17" x14ac:dyDescent="0.25">
      <c r="A61" t="s">
        <v>69</v>
      </c>
      <c r="B61" s="11">
        <v>221</v>
      </c>
      <c r="C61" s="11">
        <v>230</v>
      </c>
      <c r="D61" s="12">
        <f t="shared" si="9"/>
        <v>225.5</v>
      </c>
      <c r="E61" s="15">
        <f t="shared" si="10"/>
        <v>8.3702975074701653E-3</v>
      </c>
      <c r="F61" s="20">
        <f t="shared" si="15"/>
        <v>1</v>
      </c>
      <c r="G61" s="21">
        <f t="shared" si="16"/>
        <v>6.7567567567567571E-3</v>
      </c>
      <c r="H61" s="20">
        <f t="shared" si="17"/>
        <v>3</v>
      </c>
      <c r="I61" s="21">
        <f t="shared" si="3"/>
        <v>9.7087378640776691E-3</v>
      </c>
      <c r="J61" s="20">
        <f t="shared" si="18"/>
        <v>2</v>
      </c>
      <c r="K61" s="21">
        <f t="shared" si="19"/>
        <v>1.3513513513513514E-2</v>
      </c>
      <c r="L61" s="20">
        <f t="shared" si="20"/>
        <v>4</v>
      </c>
      <c r="M61" s="21">
        <f t="shared" si="11"/>
        <v>9.7323600973236012E-3</v>
      </c>
      <c r="N61" s="20">
        <f t="shared" si="12"/>
        <v>1</v>
      </c>
      <c r="O61" s="21">
        <f t="shared" si="13"/>
        <v>5.8479532163742687E-3</v>
      </c>
      <c r="P61" s="20">
        <f t="shared" si="21"/>
        <v>3</v>
      </c>
      <c r="Q61" s="21">
        <f t="shared" si="23"/>
        <v>1.2096774193548387E-2</v>
      </c>
    </row>
    <row r="62" spans="1:17" x14ac:dyDescent="0.25">
      <c r="A62" t="s">
        <v>70</v>
      </c>
      <c r="B62" s="11">
        <v>177</v>
      </c>
      <c r="C62" s="11">
        <v>149</v>
      </c>
      <c r="D62" s="12">
        <f t="shared" si="9"/>
        <v>163</v>
      </c>
      <c r="E62" s="15">
        <f t="shared" si="10"/>
        <v>6.0503702603886345E-3</v>
      </c>
      <c r="F62" s="20">
        <f t="shared" si="15"/>
        <v>1</v>
      </c>
      <c r="G62" s="21">
        <f t="shared" si="16"/>
        <v>6.7567567567567571E-3</v>
      </c>
      <c r="H62" s="20">
        <f t="shared" si="17"/>
        <v>2</v>
      </c>
      <c r="I62" s="21">
        <f t="shared" si="3"/>
        <v>6.4724919093851136E-3</v>
      </c>
      <c r="J62" s="20">
        <f t="shared" si="18"/>
        <v>1</v>
      </c>
      <c r="K62" s="21">
        <f t="shared" si="19"/>
        <v>6.7567567567567571E-3</v>
      </c>
      <c r="L62" s="20">
        <f t="shared" si="20"/>
        <v>3</v>
      </c>
      <c r="M62" s="21">
        <f t="shared" si="11"/>
        <v>7.2992700729927005E-3</v>
      </c>
      <c r="N62" s="20">
        <f t="shared" si="12"/>
        <v>1</v>
      </c>
      <c r="O62" s="21">
        <f t="shared" si="13"/>
        <v>5.8479532163742687E-3</v>
      </c>
      <c r="P62" s="20">
        <f t="shared" si="21"/>
        <v>2</v>
      </c>
      <c r="Q62" s="21">
        <f t="shared" si="23"/>
        <v>8.0645161290322578E-3</v>
      </c>
    </row>
    <row r="63" spans="1:17" x14ac:dyDescent="0.25">
      <c r="A63" t="s">
        <v>71</v>
      </c>
      <c r="B63" s="11">
        <v>69</v>
      </c>
      <c r="C63" s="11">
        <v>45</v>
      </c>
      <c r="D63" s="12">
        <f t="shared" si="9"/>
        <v>57</v>
      </c>
      <c r="E63" s="15">
        <f t="shared" si="10"/>
        <v>2.1157736493383566E-3</v>
      </c>
      <c r="F63" s="20">
        <f t="shared" si="15"/>
        <v>1</v>
      </c>
      <c r="G63" s="21">
        <f t="shared" si="16"/>
        <v>6.7567567567567571E-3</v>
      </c>
      <c r="H63" s="20">
        <f t="shared" si="17"/>
        <v>1</v>
      </c>
      <c r="I63" s="21">
        <f t="shared" si="3"/>
        <v>3.2362459546925568E-3</v>
      </c>
      <c r="J63" s="20">
        <f t="shared" si="18"/>
        <v>1</v>
      </c>
      <c r="K63" s="21">
        <f t="shared" si="19"/>
        <v>6.7567567567567571E-3</v>
      </c>
      <c r="L63" s="20">
        <f t="shared" si="20"/>
        <v>3</v>
      </c>
      <c r="M63" s="21">
        <f t="shared" si="11"/>
        <v>7.2992700729927005E-3</v>
      </c>
      <c r="N63" s="20">
        <f t="shared" si="12"/>
        <v>1</v>
      </c>
      <c r="O63" s="21">
        <f t="shared" si="13"/>
        <v>5.8479532163742687E-3</v>
      </c>
      <c r="P63" s="20">
        <f t="shared" si="21"/>
        <v>1</v>
      </c>
      <c r="Q63" s="21">
        <f t="shared" si="23"/>
        <v>4.0322580645161289E-3</v>
      </c>
    </row>
    <row r="64" spans="1:17" x14ac:dyDescent="0.25">
      <c r="A64" t="s">
        <v>72</v>
      </c>
      <c r="B64" s="11">
        <v>55</v>
      </c>
      <c r="C64" s="11">
        <v>48</v>
      </c>
      <c r="D64" s="12">
        <f t="shared" si="9"/>
        <v>51.5</v>
      </c>
      <c r="E64" s="15">
        <f t="shared" si="10"/>
        <v>1.9116200515951821E-3</v>
      </c>
      <c r="F64" s="20">
        <f t="shared" si="15"/>
        <v>1</v>
      </c>
      <c r="G64" s="21">
        <f t="shared" si="16"/>
        <v>6.7567567567567571E-3</v>
      </c>
      <c r="H64" s="20">
        <f t="shared" si="17"/>
        <v>1</v>
      </c>
      <c r="I64" s="21">
        <f t="shared" si="3"/>
        <v>3.2362459546925568E-3</v>
      </c>
      <c r="J64" s="20">
        <f t="shared" si="18"/>
        <v>1</v>
      </c>
      <c r="K64" s="21">
        <f t="shared" si="19"/>
        <v>6.7567567567567571E-3</v>
      </c>
      <c r="L64" s="20">
        <f t="shared" si="20"/>
        <v>3</v>
      </c>
      <c r="M64" s="21">
        <f t="shared" si="11"/>
        <v>7.2992700729927005E-3</v>
      </c>
      <c r="N64" s="20">
        <f t="shared" si="12"/>
        <v>1</v>
      </c>
      <c r="O64" s="21">
        <f t="shared" si="13"/>
        <v>5.8479532163742687E-3</v>
      </c>
      <c r="P64" s="20">
        <f t="shared" si="21"/>
        <v>1</v>
      </c>
      <c r="Q64" s="21">
        <f t="shared" si="23"/>
        <v>4.0322580645161289E-3</v>
      </c>
    </row>
    <row r="65" spans="1:17" x14ac:dyDescent="0.25">
      <c r="A65" t="s">
        <v>73</v>
      </c>
      <c r="B65" s="11">
        <v>115</v>
      </c>
      <c r="C65" s="11">
        <v>98</v>
      </c>
      <c r="D65" s="12">
        <f t="shared" si="9"/>
        <v>106.5</v>
      </c>
      <c r="E65" s="15">
        <f t="shared" si="10"/>
        <v>3.9531560290269295E-3</v>
      </c>
      <c r="F65" s="20">
        <f t="shared" si="15"/>
        <v>1</v>
      </c>
      <c r="G65" s="21">
        <f t="shared" si="16"/>
        <v>6.7567567567567571E-3</v>
      </c>
      <c r="H65" s="20">
        <f t="shared" si="17"/>
        <v>2</v>
      </c>
      <c r="I65" s="21">
        <f t="shared" si="3"/>
        <v>6.4724919093851136E-3</v>
      </c>
      <c r="J65" s="20">
        <f t="shared" si="18"/>
        <v>1</v>
      </c>
      <c r="K65" s="21">
        <f t="shared" si="19"/>
        <v>6.7567567567567571E-3</v>
      </c>
      <c r="L65" s="20">
        <f t="shared" si="20"/>
        <v>3</v>
      </c>
      <c r="M65" s="21">
        <f t="shared" si="11"/>
        <v>7.2992700729927005E-3</v>
      </c>
      <c r="N65" s="20">
        <f t="shared" si="12"/>
        <v>1</v>
      </c>
      <c r="O65" s="21">
        <f t="shared" si="13"/>
        <v>5.8479532163742687E-3</v>
      </c>
      <c r="P65" s="20">
        <f t="shared" si="21"/>
        <v>2</v>
      </c>
      <c r="Q65" s="21">
        <f t="shared" si="23"/>
        <v>8.0645161290322578E-3</v>
      </c>
    </row>
    <row r="66" spans="1:17" x14ac:dyDescent="0.25">
      <c r="A66" t="s">
        <v>74</v>
      </c>
      <c r="B66" s="11">
        <v>117</v>
      </c>
      <c r="C66" s="11">
        <v>105</v>
      </c>
      <c r="D66" s="12">
        <f t="shared" si="9"/>
        <v>111</v>
      </c>
      <c r="E66" s="15">
        <f t="shared" si="10"/>
        <v>4.1201907908168002E-3</v>
      </c>
      <c r="F66" s="20">
        <f t="shared" ref="F66:F97" si="24">IF(D66&lt;=300,1, IF(D66&lt;=600,2, IF(D66&lt;=900,3,4)))</f>
        <v>1</v>
      </c>
      <c r="G66" s="21">
        <f t="shared" ref="G66:G97" si="25">F66/$F$112</f>
        <v>6.7567567567567571E-3</v>
      </c>
      <c r="H66" s="20">
        <f t="shared" ref="H66:H97" si="26">IF(D66&lt;=100,1,IF(D66&lt;=200,2,IF(D66&lt;=300,3,IF(D66&lt;=400,4,IF(D66&lt;=500,5,IF(D66&lt;=600,6,IF(D66&lt;=700,7,IF(D66&lt;=800,8,IF(D66&lt;=900,9,IF(D66&lt;=1000,10,10+INT((D66-1000)/500)))))))))))</f>
        <v>2</v>
      </c>
      <c r="I66" s="21">
        <f t="shared" ref="I66:I104" si="27">H66/$H$112</f>
        <v>6.4724919093851136E-3</v>
      </c>
      <c r="J66" s="20">
        <f t="shared" ref="J66:J97" si="28">IF(D66&lt;=200,1,IF(D66&lt;=400,2,IF(D66&lt;=600,3,IF(D66&lt;=800,4,IF(D66&lt;=1000,5,IF(D66&lt;=2000,5,6+INT((D66-2000)/1000)))))))</f>
        <v>1</v>
      </c>
      <c r="K66" s="21">
        <f t="shared" ref="K66:K97" si="29">J66/$F$112</f>
        <v>6.7567567567567571E-3</v>
      </c>
      <c r="L66" s="20">
        <f t="shared" ref="L66:L97" si="30">IF(D66&lt;=200,3, IF(D66&lt;=400,4, IF(D66&lt;=600,5, IF(D66&lt;=800,6, IF(D66&lt;=1000,7,8)))))</f>
        <v>3</v>
      </c>
      <c r="M66" s="21">
        <f t="shared" si="11"/>
        <v>7.2992700729927005E-3</v>
      </c>
      <c r="N66" s="20">
        <f t="shared" si="12"/>
        <v>1</v>
      </c>
      <c r="O66" s="21">
        <f t="shared" si="13"/>
        <v>5.8479532163742687E-3</v>
      </c>
      <c r="P66" s="20">
        <f t="shared" ref="P66:P97" si="31">IF(D66&lt;=100,1, IF(D66&lt;=200,2, IF(D66&lt;=400,3, IF(D66&lt;=800,4, IF(D66&lt;=1600,5, 5+INT((D66-1000)/1000))))))</f>
        <v>2</v>
      </c>
      <c r="Q66" s="21">
        <f t="shared" si="23"/>
        <v>8.0645161290322578E-3</v>
      </c>
    </row>
    <row r="67" spans="1:17" x14ac:dyDescent="0.25">
      <c r="A67" t="s">
        <v>75</v>
      </c>
      <c r="B67" s="11">
        <v>51</v>
      </c>
      <c r="C67" s="11">
        <v>32</v>
      </c>
      <c r="D67" s="12">
        <f t="shared" ref="D67:D111" si="32">AVERAGE(B67:C67)</f>
        <v>41.5</v>
      </c>
      <c r="E67" s="15">
        <f t="shared" ref="E67:E111" si="33">D67/$D$112</f>
        <v>1.5404316920621369E-3</v>
      </c>
      <c r="F67" s="20">
        <f t="shared" si="24"/>
        <v>1</v>
      </c>
      <c r="G67" s="21">
        <f t="shared" si="25"/>
        <v>6.7567567567567571E-3</v>
      </c>
      <c r="H67" s="20">
        <f t="shared" si="26"/>
        <v>1</v>
      </c>
      <c r="I67" s="21">
        <f t="shared" si="27"/>
        <v>3.2362459546925568E-3</v>
      </c>
      <c r="J67" s="20">
        <f t="shared" si="28"/>
        <v>1</v>
      </c>
      <c r="K67" s="21">
        <f t="shared" si="29"/>
        <v>6.7567567567567571E-3</v>
      </c>
      <c r="L67" s="20">
        <f t="shared" si="30"/>
        <v>3</v>
      </c>
      <c r="M67" s="21">
        <f t="shared" ref="M67:M111" si="34">L67/$L$112</f>
        <v>7.2992700729927005E-3</v>
      </c>
      <c r="N67" s="20">
        <f t="shared" ref="N67:N111" si="35">IF(D67&lt;=250,1, IF(D67&lt;=500,2, IF(D67&lt;=750,3, IF(D67&lt;=1000,4, IF(D67&lt;=1250,5, IF(D67&lt;=1500,6, IF(D67&lt;=1750,7, IF(D67&lt;=2000,8, IF(D67&lt;=2250,9, IF(D67&lt;=2500,10,11))))))))))</f>
        <v>1</v>
      </c>
      <c r="O67" s="21">
        <f t="shared" ref="O67:O110" si="36">N67/$N$112</f>
        <v>5.8479532163742687E-3</v>
      </c>
      <c r="P67" s="20">
        <f t="shared" si="31"/>
        <v>1</v>
      </c>
      <c r="Q67" s="21">
        <f t="shared" si="23"/>
        <v>4.0322580645161289E-3</v>
      </c>
    </row>
    <row r="68" spans="1:17" x14ac:dyDescent="0.25">
      <c r="A68" t="s">
        <v>76</v>
      </c>
      <c r="B68" s="11">
        <v>148</v>
      </c>
      <c r="C68" s="11">
        <v>150</v>
      </c>
      <c r="D68" s="12">
        <f t="shared" si="32"/>
        <v>149</v>
      </c>
      <c r="E68" s="15">
        <f t="shared" si="33"/>
        <v>5.5307065570423712E-3</v>
      </c>
      <c r="F68" s="20">
        <f t="shared" si="24"/>
        <v>1</v>
      </c>
      <c r="G68" s="21">
        <f t="shared" si="25"/>
        <v>6.7567567567567571E-3</v>
      </c>
      <c r="H68" s="20">
        <f t="shared" si="26"/>
        <v>2</v>
      </c>
      <c r="I68" s="21">
        <f t="shared" si="27"/>
        <v>6.4724919093851136E-3</v>
      </c>
      <c r="J68" s="20">
        <f t="shared" si="28"/>
        <v>1</v>
      </c>
      <c r="K68" s="21">
        <f t="shared" si="29"/>
        <v>6.7567567567567571E-3</v>
      </c>
      <c r="L68" s="20">
        <f t="shared" si="30"/>
        <v>3</v>
      </c>
      <c r="M68" s="21">
        <f t="shared" si="34"/>
        <v>7.2992700729927005E-3</v>
      </c>
      <c r="N68" s="20">
        <f t="shared" si="35"/>
        <v>1</v>
      </c>
      <c r="O68" s="21">
        <f t="shared" si="36"/>
        <v>5.8479532163742687E-3</v>
      </c>
      <c r="P68" s="20">
        <f t="shared" si="31"/>
        <v>2</v>
      </c>
      <c r="Q68" s="21">
        <f t="shared" si="23"/>
        <v>8.0645161290322578E-3</v>
      </c>
    </row>
    <row r="69" spans="1:17" x14ac:dyDescent="0.25">
      <c r="A69" t="s">
        <v>77</v>
      </c>
      <c r="B69" s="11">
        <v>32</v>
      </c>
      <c r="C69" s="11">
        <v>40</v>
      </c>
      <c r="D69" s="12">
        <f t="shared" si="32"/>
        <v>36</v>
      </c>
      <c r="E69" s="15">
        <f t="shared" si="33"/>
        <v>1.3362780943189621E-3</v>
      </c>
      <c r="F69" s="20">
        <f t="shared" si="24"/>
        <v>1</v>
      </c>
      <c r="G69" s="21">
        <f t="shared" si="25"/>
        <v>6.7567567567567571E-3</v>
      </c>
      <c r="H69" s="20">
        <f t="shared" si="26"/>
        <v>1</v>
      </c>
      <c r="I69" s="21">
        <f t="shared" si="27"/>
        <v>3.2362459546925568E-3</v>
      </c>
      <c r="J69" s="20">
        <f t="shared" si="28"/>
        <v>1</v>
      </c>
      <c r="K69" s="21">
        <f t="shared" si="29"/>
        <v>6.7567567567567571E-3</v>
      </c>
      <c r="L69" s="20">
        <f t="shared" si="30"/>
        <v>3</v>
      </c>
      <c r="M69" s="21">
        <f t="shared" si="34"/>
        <v>7.2992700729927005E-3</v>
      </c>
      <c r="N69" s="20">
        <f t="shared" si="35"/>
        <v>1</v>
      </c>
      <c r="O69" s="21">
        <f t="shared" si="36"/>
        <v>5.8479532163742687E-3</v>
      </c>
      <c r="P69" s="20">
        <f t="shared" si="31"/>
        <v>1</v>
      </c>
      <c r="Q69" s="21">
        <f t="shared" si="23"/>
        <v>4.0322580645161289E-3</v>
      </c>
    </row>
    <row r="70" spans="1:17" x14ac:dyDescent="0.25">
      <c r="A70" t="s">
        <v>78</v>
      </c>
      <c r="B70" s="11">
        <v>203</v>
      </c>
      <c r="C70" s="11">
        <v>195</v>
      </c>
      <c r="D70" s="12">
        <f t="shared" si="32"/>
        <v>199</v>
      </c>
      <c r="E70" s="15">
        <f t="shared" si="33"/>
        <v>7.3866483547075966E-3</v>
      </c>
      <c r="F70" s="20">
        <f t="shared" si="24"/>
        <v>1</v>
      </c>
      <c r="G70" s="21">
        <f t="shared" si="25"/>
        <v>6.7567567567567571E-3</v>
      </c>
      <c r="H70" s="20">
        <f t="shared" si="26"/>
        <v>2</v>
      </c>
      <c r="I70" s="21">
        <f t="shared" si="27"/>
        <v>6.4724919093851136E-3</v>
      </c>
      <c r="J70" s="20">
        <f t="shared" si="28"/>
        <v>1</v>
      </c>
      <c r="K70" s="21">
        <f t="shared" si="29"/>
        <v>6.7567567567567571E-3</v>
      </c>
      <c r="L70" s="20">
        <f t="shared" si="30"/>
        <v>3</v>
      </c>
      <c r="M70" s="21">
        <f t="shared" si="34"/>
        <v>7.2992700729927005E-3</v>
      </c>
      <c r="N70" s="20">
        <f t="shared" si="35"/>
        <v>1</v>
      </c>
      <c r="O70" s="21">
        <f t="shared" si="36"/>
        <v>5.8479532163742687E-3</v>
      </c>
      <c r="P70" s="20">
        <f t="shared" si="31"/>
        <v>2</v>
      </c>
      <c r="Q70" s="21">
        <f t="shared" si="23"/>
        <v>8.0645161290322578E-3</v>
      </c>
    </row>
    <row r="71" spans="1:17" x14ac:dyDescent="0.25">
      <c r="A71" t="s">
        <v>79</v>
      </c>
      <c r="B71" s="11">
        <v>145</v>
      </c>
      <c r="C71" s="11">
        <v>147</v>
      </c>
      <c r="D71" s="12">
        <f t="shared" si="32"/>
        <v>146</v>
      </c>
      <c r="E71" s="15">
        <f t="shared" si="33"/>
        <v>5.4193500491824574E-3</v>
      </c>
      <c r="F71" s="20">
        <f t="shared" si="24"/>
        <v>1</v>
      </c>
      <c r="G71" s="21">
        <f t="shared" si="25"/>
        <v>6.7567567567567571E-3</v>
      </c>
      <c r="H71" s="20">
        <f t="shared" si="26"/>
        <v>2</v>
      </c>
      <c r="I71" s="21">
        <f t="shared" si="27"/>
        <v>6.4724919093851136E-3</v>
      </c>
      <c r="J71" s="20">
        <f t="shared" si="28"/>
        <v>1</v>
      </c>
      <c r="K71" s="21">
        <f t="shared" si="29"/>
        <v>6.7567567567567571E-3</v>
      </c>
      <c r="L71" s="20">
        <f t="shared" si="30"/>
        <v>3</v>
      </c>
      <c r="M71" s="21">
        <f t="shared" si="34"/>
        <v>7.2992700729927005E-3</v>
      </c>
      <c r="N71" s="20">
        <f t="shared" si="35"/>
        <v>1</v>
      </c>
      <c r="O71" s="21">
        <f t="shared" si="36"/>
        <v>5.8479532163742687E-3</v>
      </c>
      <c r="P71" s="20">
        <f t="shared" si="31"/>
        <v>2</v>
      </c>
      <c r="Q71" s="21">
        <f t="shared" si="23"/>
        <v>8.0645161290322578E-3</v>
      </c>
    </row>
    <row r="72" spans="1:17" x14ac:dyDescent="0.25">
      <c r="A72" t="s">
        <v>80</v>
      </c>
      <c r="B72" s="11">
        <v>64</v>
      </c>
      <c r="C72" s="11">
        <v>72</v>
      </c>
      <c r="D72" s="12">
        <f t="shared" si="32"/>
        <v>68</v>
      </c>
      <c r="E72" s="15">
        <f t="shared" si="33"/>
        <v>2.5240808448247064E-3</v>
      </c>
      <c r="F72" s="20">
        <f t="shared" si="24"/>
        <v>1</v>
      </c>
      <c r="G72" s="21">
        <f t="shared" si="25"/>
        <v>6.7567567567567571E-3</v>
      </c>
      <c r="H72" s="20">
        <f t="shared" si="26"/>
        <v>1</v>
      </c>
      <c r="I72" s="21">
        <f t="shared" si="27"/>
        <v>3.2362459546925568E-3</v>
      </c>
      <c r="J72" s="20">
        <f t="shared" si="28"/>
        <v>1</v>
      </c>
      <c r="K72" s="21">
        <f t="shared" si="29"/>
        <v>6.7567567567567571E-3</v>
      </c>
      <c r="L72" s="20">
        <f t="shared" si="30"/>
        <v>3</v>
      </c>
      <c r="M72" s="21">
        <f t="shared" si="34"/>
        <v>7.2992700729927005E-3</v>
      </c>
      <c r="N72" s="20">
        <f t="shared" si="35"/>
        <v>1</v>
      </c>
      <c r="O72" s="21">
        <f t="shared" si="36"/>
        <v>5.8479532163742687E-3</v>
      </c>
      <c r="P72" s="20">
        <f t="shared" si="31"/>
        <v>1</v>
      </c>
      <c r="Q72" s="21">
        <f t="shared" si="23"/>
        <v>4.0322580645161289E-3</v>
      </c>
    </row>
    <row r="73" spans="1:17" x14ac:dyDescent="0.25">
      <c r="A73" t="s">
        <v>81</v>
      </c>
      <c r="B73" s="11">
        <v>112</v>
      </c>
      <c r="C73" s="11">
        <v>121</v>
      </c>
      <c r="D73" s="12">
        <f t="shared" si="32"/>
        <v>116.5</v>
      </c>
      <c r="E73" s="15">
        <f t="shared" si="33"/>
        <v>4.3243443885599749E-3</v>
      </c>
      <c r="F73" s="20">
        <f t="shared" si="24"/>
        <v>1</v>
      </c>
      <c r="G73" s="21">
        <f t="shared" si="25"/>
        <v>6.7567567567567571E-3</v>
      </c>
      <c r="H73" s="20">
        <f t="shared" si="26"/>
        <v>2</v>
      </c>
      <c r="I73" s="21">
        <f t="shared" si="27"/>
        <v>6.4724919093851136E-3</v>
      </c>
      <c r="J73" s="20">
        <f t="shared" si="28"/>
        <v>1</v>
      </c>
      <c r="K73" s="21">
        <f t="shared" si="29"/>
        <v>6.7567567567567571E-3</v>
      </c>
      <c r="L73" s="20">
        <f t="shared" si="30"/>
        <v>3</v>
      </c>
      <c r="M73" s="21">
        <f t="shared" si="34"/>
        <v>7.2992700729927005E-3</v>
      </c>
      <c r="N73" s="20">
        <f t="shared" si="35"/>
        <v>1</v>
      </c>
      <c r="O73" s="21">
        <f t="shared" si="36"/>
        <v>5.8479532163742687E-3</v>
      </c>
      <c r="P73" s="20">
        <f t="shared" si="31"/>
        <v>2</v>
      </c>
      <c r="Q73" s="21">
        <f t="shared" si="23"/>
        <v>8.0645161290322578E-3</v>
      </c>
    </row>
    <row r="74" spans="1:17" x14ac:dyDescent="0.25">
      <c r="A74" t="s">
        <v>82</v>
      </c>
      <c r="B74" s="11">
        <v>537</v>
      </c>
      <c r="C74" s="11">
        <v>498</v>
      </c>
      <c r="D74" s="12">
        <f t="shared" si="32"/>
        <v>517.5</v>
      </c>
      <c r="E74" s="15">
        <f t="shared" si="33"/>
        <v>1.9208997605835082E-2</v>
      </c>
      <c r="F74" s="20">
        <f t="shared" si="24"/>
        <v>2</v>
      </c>
      <c r="G74" s="21">
        <f t="shared" si="25"/>
        <v>1.3513513513513514E-2</v>
      </c>
      <c r="H74" s="20">
        <f t="shared" si="26"/>
        <v>6</v>
      </c>
      <c r="I74" s="21">
        <f t="shared" si="27"/>
        <v>1.9417475728155338E-2</v>
      </c>
      <c r="J74" s="20">
        <f t="shared" si="28"/>
        <v>3</v>
      </c>
      <c r="K74" s="21">
        <f t="shared" si="29"/>
        <v>2.0270270270270271E-2</v>
      </c>
      <c r="L74" s="20">
        <f t="shared" si="30"/>
        <v>5</v>
      </c>
      <c r="M74" s="21">
        <f t="shared" si="34"/>
        <v>1.2165450121654502E-2</v>
      </c>
      <c r="N74" s="20">
        <f t="shared" si="35"/>
        <v>3</v>
      </c>
      <c r="O74" s="21">
        <f t="shared" si="36"/>
        <v>1.7543859649122806E-2</v>
      </c>
      <c r="P74" s="20">
        <f t="shared" si="31"/>
        <v>4</v>
      </c>
      <c r="Q74" s="21">
        <f t="shared" si="23"/>
        <v>1.6129032258064516E-2</v>
      </c>
    </row>
    <row r="75" spans="1:17" x14ac:dyDescent="0.25">
      <c r="A75" t="s">
        <v>83</v>
      </c>
      <c r="B75" s="13">
        <v>103</v>
      </c>
      <c r="C75" s="2">
        <v>100</v>
      </c>
      <c r="D75" s="12">
        <f t="shared" si="32"/>
        <v>101.5</v>
      </c>
      <c r="E75" s="15">
        <f t="shared" si="33"/>
        <v>3.7675618492604072E-3</v>
      </c>
      <c r="F75" s="20">
        <f t="shared" si="24"/>
        <v>1</v>
      </c>
      <c r="G75" s="21">
        <f t="shared" si="25"/>
        <v>6.7567567567567571E-3</v>
      </c>
      <c r="H75" s="20">
        <f t="shared" si="26"/>
        <v>2</v>
      </c>
      <c r="I75" s="21">
        <f t="shared" si="27"/>
        <v>6.4724919093851136E-3</v>
      </c>
      <c r="J75" s="20">
        <f t="shared" si="28"/>
        <v>1</v>
      </c>
      <c r="K75" s="21">
        <f t="shared" si="29"/>
        <v>6.7567567567567571E-3</v>
      </c>
      <c r="L75" s="20">
        <f t="shared" si="30"/>
        <v>3</v>
      </c>
      <c r="M75" s="21">
        <f t="shared" si="34"/>
        <v>7.2992700729927005E-3</v>
      </c>
      <c r="N75" s="20">
        <f t="shared" si="35"/>
        <v>1</v>
      </c>
      <c r="O75" s="21">
        <f t="shared" si="36"/>
        <v>5.8479532163742687E-3</v>
      </c>
      <c r="P75" s="20">
        <f t="shared" si="31"/>
        <v>2</v>
      </c>
      <c r="Q75" s="21">
        <f t="shared" ref="Q75:Q87" si="37">P75/$P$112</f>
        <v>8.0645161290322578E-3</v>
      </c>
    </row>
    <row r="76" spans="1:17" x14ac:dyDescent="0.25">
      <c r="A76" t="s">
        <v>84</v>
      </c>
      <c r="B76" s="13">
        <v>29</v>
      </c>
      <c r="C76" s="2">
        <v>45</v>
      </c>
      <c r="D76" s="12">
        <f t="shared" si="32"/>
        <v>37</v>
      </c>
      <c r="E76" s="15">
        <f t="shared" si="33"/>
        <v>1.3733969302722666E-3</v>
      </c>
      <c r="F76" s="20">
        <f t="shared" si="24"/>
        <v>1</v>
      </c>
      <c r="G76" s="21">
        <f t="shared" si="25"/>
        <v>6.7567567567567571E-3</v>
      </c>
      <c r="H76" s="20">
        <f t="shared" si="26"/>
        <v>1</v>
      </c>
      <c r="I76" s="21">
        <f t="shared" si="27"/>
        <v>3.2362459546925568E-3</v>
      </c>
      <c r="J76" s="20">
        <f t="shared" si="28"/>
        <v>1</v>
      </c>
      <c r="K76" s="21">
        <f t="shared" si="29"/>
        <v>6.7567567567567571E-3</v>
      </c>
      <c r="L76" s="20">
        <f t="shared" si="30"/>
        <v>3</v>
      </c>
      <c r="M76" s="21">
        <f t="shared" si="34"/>
        <v>7.2992700729927005E-3</v>
      </c>
      <c r="N76" s="20">
        <f t="shared" si="35"/>
        <v>1</v>
      </c>
      <c r="O76" s="21">
        <f t="shared" si="36"/>
        <v>5.8479532163742687E-3</v>
      </c>
      <c r="P76" s="20">
        <f t="shared" si="31"/>
        <v>1</v>
      </c>
      <c r="Q76" s="21">
        <f t="shared" si="37"/>
        <v>4.0322580645161289E-3</v>
      </c>
    </row>
    <row r="77" spans="1:17" x14ac:dyDescent="0.25">
      <c r="A77" t="s">
        <v>85</v>
      </c>
      <c r="B77" s="13">
        <v>309</v>
      </c>
      <c r="C77" s="2">
        <v>317</v>
      </c>
      <c r="D77" s="12">
        <f t="shared" si="32"/>
        <v>313</v>
      </c>
      <c r="E77" s="15">
        <f t="shared" si="33"/>
        <v>1.161819565338431E-2</v>
      </c>
      <c r="F77" s="20">
        <f t="shared" si="24"/>
        <v>2</v>
      </c>
      <c r="G77" s="21">
        <f t="shared" si="25"/>
        <v>1.3513513513513514E-2</v>
      </c>
      <c r="H77" s="20">
        <f t="shared" si="26"/>
        <v>4</v>
      </c>
      <c r="I77" s="21">
        <f t="shared" si="27"/>
        <v>1.2944983818770227E-2</v>
      </c>
      <c r="J77" s="20">
        <f t="shared" si="28"/>
        <v>2</v>
      </c>
      <c r="K77" s="21">
        <f t="shared" si="29"/>
        <v>1.3513513513513514E-2</v>
      </c>
      <c r="L77" s="20">
        <f t="shared" si="30"/>
        <v>4</v>
      </c>
      <c r="M77" s="21">
        <f t="shared" si="34"/>
        <v>9.7323600973236012E-3</v>
      </c>
      <c r="N77" s="20">
        <f t="shared" si="35"/>
        <v>2</v>
      </c>
      <c r="O77" s="21">
        <f t="shared" si="36"/>
        <v>1.1695906432748537E-2</v>
      </c>
      <c r="P77" s="20">
        <f t="shared" si="31"/>
        <v>3</v>
      </c>
      <c r="Q77" s="21">
        <f t="shared" si="37"/>
        <v>1.2096774193548387E-2</v>
      </c>
    </row>
    <row r="78" spans="1:17" x14ac:dyDescent="0.25">
      <c r="A78" t="s">
        <v>86</v>
      </c>
      <c r="B78" s="13">
        <v>144</v>
      </c>
      <c r="C78" s="2">
        <v>157</v>
      </c>
      <c r="D78" s="12">
        <f t="shared" si="32"/>
        <v>150.5</v>
      </c>
      <c r="E78" s="15">
        <f t="shared" si="33"/>
        <v>5.5863848109723281E-3</v>
      </c>
      <c r="F78" s="20">
        <f t="shared" si="24"/>
        <v>1</v>
      </c>
      <c r="G78" s="21">
        <f t="shared" si="25"/>
        <v>6.7567567567567571E-3</v>
      </c>
      <c r="H78" s="20">
        <f t="shared" si="26"/>
        <v>2</v>
      </c>
      <c r="I78" s="21">
        <f t="shared" si="27"/>
        <v>6.4724919093851136E-3</v>
      </c>
      <c r="J78" s="20">
        <f t="shared" si="28"/>
        <v>1</v>
      </c>
      <c r="K78" s="21">
        <f t="shared" si="29"/>
        <v>6.7567567567567571E-3</v>
      </c>
      <c r="L78" s="20">
        <f t="shared" si="30"/>
        <v>3</v>
      </c>
      <c r="M78" s="21">
        <f t="shared" si="34"/>
        <v>7.2992700729927005E-3</v>
      </c>
      <c r="N78" s="20">
        <f t="shared" si="35"/>
        <v>1</v>
      </c>
      <c r="O78" s="21">
        <f t="shared" si="36"/>
        <v>5.8479532163742687E-3</v>
      </c>
      <c r="P78" s="20">
        <f t="shared" si="31"/>
        <v>2</v>
      </c>
      <c r="Q78" s="21">
        <f t="shared" si="37"/>
        <v>8.0645161290322578E-3</v>
      </c>
    </row>
    <row r="79" spans="1:17" x14ac:dyDescent="0.25">
      <c r="A79" t="s">
        <v>87</v>
      </c>
      <c r="B79" s="13">
        <v>101</v>
      </c>
      <c r="C79" s="2">
        <v>93</v>
      </c>
      <c r="D79" s="12">
        <f t="shared" si="32"/>
        <v>97</v>
      </c>
      <c r="E79" s="15">
        <f t="shared" si="33"/>
        <v>3.600527087470537E-3</v>
      </c>
      <c r="F79" s="20">
        <f t="shared" si="24"/>
        <v>1</v>
      </c>
      <c r="G79" s="21">
        <f t="shared" si="25"/>
        <v>6.7567567567567571E-3</v>
      </c>
      <c r="H79" s="20">
        <f t="shared" si="26"/>
        <v>1</v>
      </c>
      <c r="I79" s="21">
        <f t="shared" si="27"/>
        <v>3.2362459546925568E-3</v>
      </c>
      <c r="J79" s="20">
        <f t="shared" si="28"/>
        <v>1</v>
      </c>
      <c r="K79" s="21">
        <f t="shared" si="29"/>
        <v>6.7567567567567571E-3</v>
      </c>
      <c r="L79" s="20">
        <f t="shared" si="30"/>
        <v>3</v>
      </c>
      <c r="M79" s="21">
        <f t="shared" si="34"/>
        <v>7.2992700729927005E-3</v>
      </c>
      <c r="N79" s="20">
        <f t="shared" si="35"/>
        <v>1</v>
      </c>
      <c r="O79" s="21">
        <f t="shared" si="36"/>
        <v>5.8479532163742687E-3</v>
      </c>
      <c r="P79" s="20">
        <f t="shared" si="31"/>
        <v>1</v>
      </c>
      <c r="Q79" s="21">
        <f t="shared" si="37"/>
        <v>4.0322580645161289E-3</v>
      </c>
    </row>
    <row r="80" spans="1:17" x14ac:dyDescent="0.25">
      <c r="A80" t="s">
        <v>88</v>
      </c>
      <c r="B80" s="13">
        <v>170</v>
      </c>
      <c r="C80" s="2">
        <v>154</v>
      </c>
      <c r="D80" s="12">
        <f t="shared" si="32"/>
        <v>162</v>
      </c>
      <c r="E80" s="15">
        <f t="shared" si="33"/>
        <v>6.0132514244353296E-3</v>
      </c>
      <c r="F80" s="20">
        <f t="shared" si="24"/>
        <v>1</v>
      </c>
      <c r="G80" s="21">
        <f t="shared" si="25"/>
        <v>6.7567567567567571E-3</v>
      </c>
      <c r="H80" s="20">
        <f t="shared" si="26"/>
        <v>2</v>
      </c>
      <c r="I80" s="21">
        <f t="shared" si="27"/>
        <v>6.4724919093851136E-3</v>
      </c>
      <c r="J80" s="20">
        <f t="shared" si="28"/>
        <v>1</v>
      </c>
      <c r="K80" s="21">
        <f t="shared" si="29"/>
        <v>6.7567567567567571E-3</v>
      </c>
      <c r="L80" s="20">
        <f t="shared" si="30"/>
        <v>3</v>
      </c>
      <c r="M80" s="21">
        <f t="shared" si="34"/>
        <v>7.2992700729927005E-3</v>
      </c>
      <c r="N80" s="20">
        <f t="shared" si="35"/>
        <v>1</v>
      </c>
      <c r="O80" s="21">
        <f t="shared" si="36"/>
        <v>5.8479532163742687E-3</v>
      </c>
      <c r="P80" s="20">
        <f t="shared" si="31"/>
        <v>2</v>
      </c>
      <c r="Q80" s="21">
        <f t="shared" si="37"/>
        <v>8.0645161290322578E-3</v>
      </c>
    </row>
    <row r="81" spans="1:17" x14ac:dyDescent="0.25">
      <c r="A81" t="s">
        <v>89</v>
      </c>
      <c r="B81" s="13">
        <v>106</v>
      </c>
      <c r="C81" s="2">
        <v>107</v>
      </c>
      <c r="D81" s="12">
        <f t="shared" si="32"/>
        <v>106.5</v>
      </c>
      <c r="E81" s="15">
        <f t="shared" si="33"/>
        <v>3.9531560290269295E-3</v>
      </c>
      <c r="F81" s="20">
        <f t="shared" si="24"/>
        <v>1</v>
      </c>
      <c r="G81" s="21">
        <f t="shared" si="25"/>
        <v>6.7567567567567571E-3</v>
      </c>
      <c r="H81" s="20">
        <f t="shared" si="26"/>
        <v>2</v>
      </c>
      <c r="I81" s="21">
        <f t="shared" si="27"/>
        <v>6.4724919093851136E-3</v>
      </c>
      <c r="J81" s="20">
        <f t="shared" si="28"/>
        <v>1</v>
      </c>
      <c r="K81" s="21">
        <f t="shared" si="29"/>
        <v>6.7567567567567571E-3</v>
      </c>
      <c r="L81" s="20">
        <f t="shared" si="30"/>
        <v>3</v>
      </c>
      <c r="M81" s="21">
        <f t="shared" si="34"/>
        <v>7.2992700729927005E-3</v>
      </c>
      <c r="N81" s="20">
        <f t="shared" si="35"/>
        <v>1</v>
      </c>
      <c r="O81" s="21">
        <f t="shared" si="36"/>
        <v>5.8479532163742687E-3</v>
      </c>
      <c r="P81" s="20">
        <f t="shared" si="31"/>
        <v>2</v>
      </c>
      <c r="Q81" s="21">
        <f t="shared" si="37"/>
        <v>8.0645161290322578E-3</v>
      </c>
    </row>
    <row r="82" spans="1:17" x14ac:dyDescent="0.25">
      <c r="A82" t="s">
        <v>90</v>
      </c>
      <c r="B82" s="13">
        <v>85</v>
      </c>
      <c r="C82" s="2">
        <v>34</v>
      </c>
      <c r="D82" s="12">
        <f t="shared" si="32"/>
        <v>59.5</v>
      </c>
      <c r="E82" s="15">
        <f t="shared" si="33"/>
        <v>2.2085707392216179E-3</v>
      </c>
      <c r="F82" s="20">
        <f t="shared" si="24"/>
        <v>1</v>
      </c>
      <c r="G82" s="21">
        <f t="shared" si="25"/>
        <v>6.7567567567567571E-3</v>
      </c>
      <c r="H82" s="20">
        <f t="shared" si="26"/>
        <v>1</v>
      </c>
      <c r="I82" s="21">
        <f t="shared" si="27"/>
        <v>3.2362459546925568E-3</v>
      </c>
      <c r="J82" s="20">
        <f t="shared" si="28"/>
        <v>1</v>
      </c>
      <c r="K82" s="21">
        <f t="shared" si="29"/>
        <v>6.7567567567567571E-3</v>
      </c>
      <c r="L82" s="20">
        <f t="shared" si="30"/>
        <v>3</v>
      </c>
      <c r="M82" s="21">
        <f t="shared" si="34"/>
        <v>7.2992700729927005E-3</v>
      </c>
      <c r="N82" s="20">
        <f t="shared" si="35"/>
        <v>1</v>
      </c>
      <c r="O82" s="21">
        <f t="shared" si="36"/>
        <v>5.8479532163742687E-3</v>
      </c>
      <c r="P82" s="20">
        <f t="shared" si="31"/>
        <v>1</v>
      </c>
      <c r="Q82" s="21">
        <f t="shared" si="37"/>
        <v>4.0322580645161289E-3</v>
      </c>
    </row>
    <row r="83" spans="1:17" x14ac:dyDescent="0.25">
      <c r="A83" t="s">
        <v>91</v>
      </c>
      <c r="B83" s="13">
        <v>106</v>
      </c>
      <c r="C83" s="2">
        <v>67</v>
      </c>
      <c r="D83" s="12">
        <f t="shared" si="32"/>
        <v>86.5</v>
      </c>
      <c r="E83" s="15">
        <f t="shared" si="33"/>
        <v>3.2107793099608395E-3</v>
      </c>
      <c r="F83" s="20">
        <f t="shared" si="24"/>
        <v>1</v>
      </c>
      <c r="G83" s="21">
        <f t="shared" si="25"/>
        <v>6.7567567567567571E-3</v>
      </c>
      <c r="H83" s="20">
        <f t="shared" si="26"/>
        <v>1</v>
      </c>
      <c r="I83" s="21">
        <f t="shared" si="27"/>
        <v>3.2362459546925568E-3</v>
      </c>
      <c r="J83" s="20">
        <f t="shared" si="28"/>
        <v>1</v>
      </c>
      <c r="K83" s="21">
        <f t="shared" si="29"/>
        <v>6.7567567567567571E-3</v>
      </c>
      <c r="L83" s="20">
        <f t="shared" si="30"/>
        <v>3</v>
      </c>
      <c r="M83" s="21">
        <f t="shared" si="34"/>
        <v>7.2992700729927005E-3</v>
      </c>
      <c r="N83" s="20">
        <f t="shared" si="35"/>
        <v>1</v>
      </c>
      <c r="O83" s="21">
        <f t="shared" si="36"/>
        <v>5.8479532163742687E-3</v>
      </c>
      <c r="P83" s="20">
        <f t="shared" si="31"/>
        <v>1</v>
      </c>
      <c r="Q83" s="21">
        <f t="shared" si="37"/>
        <v>4.0322580645161289E-3</v>
      </c>
    </row>
    <row r="84" spans="1:17" x14ac:dyDescent="0.25">
      <c r="A84" t="s">
        <v>92</v>
      </c>
      <c r="B84" s="13">
        <v>54</v>
      </c>
      <c r="C84" s="2">
        <v>92</v>
      </c>
      <c r="D84" s="12">
        <f t="shared" si="32"/>
        <v>73</v>
      </c>
      <c r="E84" s="15">
        <f t="shared" si="33"/>
        <v>2.7096750245912287E-3</v>
      </c>
      <c r="F84" s="20">
        <f t="shared" si="24"/>
        <v>1</v>
      </c>
      <c r="G84" s="21">
        <f t="shared" si="25"/>
        <v>6.7567567567567571E-3</v>
      </c>
      <c r="H84" s="20">
        <f t="shared" si="26"/>
        <v>1</v>
      </c>
      <c r="I84" s="21">
        <f t="shared" si="27"/>
        <v>3.2362459546925568E-3</v>
      </c>
      <c r="J84" s="20">
        <f t="shared" si="28"/>
        <v>1</v>
      </c>
      <c r="K84" s="21">
        <f t="shared" si="29"/>
        <v>6.7567567567567571E-3</v>
      </c>
      <c r="L84" s="20">
        <f t="shared" si="30"/>
        <v>3</v>
      </c>
      <c r="M84" s="21">
        <f t="shared" si="34"/>
        <v>7.2992700729927005E-3</v>
      </c>
      <c r="N84" s="20">
        <f t="shared" si="35"/>
        <v>1</v>
      </c>
      <c r="O84" s="21">
        <f t="shared" si="36"/>
        <v>5.8479532163742687E-3</v>
      </c>
      <c r="P84" s="20">
        <f t="shared" si="31"/>
        <v>1</v>
      </c>
      <c r="Q84" s="21">
        <f t="shared" si="37"/>
        <v>4.0322580645161289E-3</v>
      </c>
    </row>
    <row r="85" spans="1:17" x14ac:dyDescent="0.25">
      <c r="A85" t="s">
        <v>93</v>
      </c>
      <c r="B85" s="13">
        <v>295</v>
      </c>
      <c r="C85" s="2">
        <v>300</v>
      </c>
      <c r="D85" s="12">
        <f t="shared" si="32"/>
        <v>297.5</v>
      </c>
      <c r="E85" s="15">
        <f t="shared" si="33"/>
        <v>1.104285369610809E-2</v>
      </c>
      <c r="F85" s="20">
        <f t="shared" si="24"/>
        <v>1</v>
      </c>
      <c r="G85" s="21">
        <f t="shared" si="25"/>
        <v>6.7567567567567571E-3</v>
      </c>
      <c r="H85" s="20">
        <f t="shared" si="26"/>
        <v>3</v>
      </c>
      <c r="I85" s="21">
        <f t="shared" si="27"/>
        <v>9.7087378640776691E-3</v>
      </c>
      <c r="J85" s="20">
        <f t="shared" si="28"/>
        <v>2</v>
      </c>
      <c r="K85" s="21">
        <f t="shared" si="29"/>
        <v>1.3513513513513514E-2</v>
      </c>
      <c r="L85" s="20">
        <f t="shared" si="30"/>
        <v>4</v>
      </c>
      <c r="M85" s="21">
        <f t="shared" si="34"/>
        <v>9.7323600973236012E-3</v>
      </c>
      <c r="N85" s="20">
        <f t="shared" si="35"/>
        <v>2</v>
      </c>
      <c r="O85" s="21">
        <f t="shared" si="36"/>
        <v>1.1695906432748537E-2</v>
      </c>
      <c r="P85" s="20">
        <f t="shared" si="31"/>
        <v>3</v>
      </c>
      <c r="Q85" s="21">
        <f t="shared" si="37"/>
        <v>1.2096774193548387E-2</v>
      </c>
    </row>
    <row r="86" spans="1:17" x14ac:dyDescent="0.25">
      <c r="A86" t="s">
        <v>94</v>
      </c>
      <c r="B86" s="13">
        <v>145</v>
      </c>
      <c r="C86" s="2">
        <v>173</v>
      </c>
      <c r="D86" s="12">
        <f t="shared" si="32"/>
        <v>159</v>
      </c>
      <c r="E86" s="15">
        <f t="shared" si="33"/>
        <v>5.9018949165754158E-3</v>
      </c>
      <c r="F86" s="20">
        <f t="shared" si="24"/>
        <v>1</v>
      </c>
      <c r="G86" s="21">
        <f t="shared" si="25"/>
        <v>6.7567567567567571E-3</v>
      </c>
      <c r="H86" s="20">
        <f t="shared" si="26"/>
        <v>2</v>
      </c>
      <c r="I86" s="21">
        <f t="shared" si="27"/>
        <v>6.4724919093851136E-3</v>
      </c>
      <c r="J86" s="20">
        <f t="shared" si="28"/>
        <v>1</v>
      </c>
      <c r="K86" s="21">
        <f t="shared" si="29"/>
        <v>6.7567567567567571E-3</v>
      </c>
      <c r="L86" s="20">
        <f t="shared" si="30"/>
        <v>3</v>
      </c>
      <c r="M86" s="21">
        <f t="shared" si="34"/>
        <v>7.2992700729927005E-3</v>
      </c>
      <c r="N86" s="20">
        <f t="shared" si="35"/>
        <v>1</v>
      </c>
      <c r="O86" s="21">
        <f t="shared" si="36"/>
        <v>5.8479532163742687E-3</v>
      </c>
      <c r="P86" s="20">
        <f t="shared" si="31"/>
        <v>2</v>
      </c>
      <c r="Q86" s="21">
        <f t="shared" si="37"/>
        <v>8.0645161290322578E-3</v>
      </c>
    </row>
    <row r="87" spans="1:17" x14ac:dyDescent="0.25">
      <c r="A87" t="s">
        <v>95</v>
      </c>
      <c r="B87" s="13">
        <v>93</v>
      </c>
      <c r="C87" s="2">
        <v>108</v>
      </c>
      <c r="D87" s="12">
        <f t="shared" si="32"/>
        <v>100.5</v>
      </c>
      <c r="E87" s="15">
        <f t="shared" si="33"/>
        <v>3.7304430133071028E-3</v>
      </c>
      <c r="F87" s="20">
        <f t="shared" si="24"/>
        <v>1</v>
      </c>
      <c r="G87" s="21">
        <f t="shared" si="25"/>
        <v>6.7567567567567571E-3</v>
      </c>
      <c r="H87" s="20">
        <f t="shared" si="26"/>
        <v>2</v>
      </c>
      <c r="I87" s="21">
        <f t="shared" si="27"/>
        <v>6.4724919093851136E-3</v>
      </c>
      <c r="J87" s="20">
        <f t="shared" si="28"/>
        <v>1</v>
      </c>
      <c r="K87" s="21">
        <f t="shared" si="29"/>
        <v>6.7567567567567571E-3</v>
      </c>
      <c r="L87" s="20">
        <f t="shared" si="30"/>
        <v>3</v>
      </c>
      <c r="M87" s="21">
        <f t="shared" si="34"/>
        <v>7.2992700729927005E-3</v>
      </c>
      <c r="N87" s="20">
        <f t="shared" si="35"/>
        <v>1</v>
      </c>
      <c r="O87" s="21">
        <f t="shared" si="36"/>
        <v>5.8479532163742687E-3</v>
      </c>
      <c r="P87" s="20">
        <f t="shared" si="31"/>
        <v>2</v>
      </c>
      <c r="Q87" s="21">
        <f t="shared" si="37"/>
        <v>8.0645161290322578E-3</v>
      </c>
    </row>
    <row r="88" spans="1:17" x14ac:dyDescent="0.25">
      <c r="A88" t="s">
        <v>96</v>
      </c>
      <c r="B88" s="13">
        <v>149</v>
      </c>
      <c r="C88" s="2">
        <v>118</v>
      </c>
      <c r="D88" s="12">
        <f t="shared" si="32"/>
        <v>133.5</v>
      </c>
      <c r="E88" s="15">
        <f t="shared" si="33"/>
        <v>4.9553645997661511E-3</v>
      </c>
      <c r="F88" s="20">
        <f t="shared" si="24"/>
        <v>1</v>
      </c>
      <c r="G88" s="21">
        <f t="shared" si="25"/>
        <v>6.7567567567567571E-3</v>
      </c>
      <c r="H88" s="20">
        <f t="shared" si="26"/>
        <v>2</v>
      </c>
      <c r="I88" s="21">
        <f t="shared" si="27"/>
        <v>6.4724919093851136E-3</v>
      </c>
      <c r="J88" s="20">
        <f t="shared" si="28"/>
        <v>1</v>
      </c>
      <c r="K88" s="21">
        <f t="shared" si="29"/>
        <v>6.7567567567567571E-3</v>
      </c>
      <c r="L88" s="20">
        <f t="shared" si="30"/>
        <v>3</v>
      </c>
      <c r="M88" s="21">
        <f t="shared" si="34"/>
        <v>7.2992700729927005E-3</v>
      </c>
      <c r="N88" s="20">
        <f t="shared" si="35"/>
        <v>1</v>
      </c>
      <c r="O88" s="21">
        <f t="shared" si="36"/>
        <v>5.8479532163742687E-3</v>
      </c>
      <c r="P88" s="20">
        <f t="shared" si="31"/>
        <v>2</v>
      </c>
      <c r="Q88" s="21">
        <f t="shared" ref="Q88:Q111" si="38">P88/$P$112</f>
        <v>8.0645161290322578E-3</v>
      </c>
    </row>
    <row r="89" spans="1:17" x14ac:dyDescent="0.25">
      <c r="A89" t="s">
        <v>97</v>
      </c>
      <c r="B89" s="13">
        <v>75</v>
      </c>
      <c r="C89" s="2">
        <v>59</v>
      </c>
      <c r="D89" s="12">
        <f t="shared" si="32"/>
        <v>67</v>
      </c>
      <c r="E89" s="15">
        <f t="shared" si="33"/>
        <v>2.486962008871402E-3</v>
      </c>
      <c r="F89" s="20">
        <f t="shared" si="24"/>
        <v>1</v>
      </c>
      <c r="G89" s="21">
        <f t="shared" si="25"/>
        <v>6.7567567567567571E-3</v>
      </c>
      <c r="H89" s="20">
        <f t="shared" si="26"/>
        <v>1</v>
      </c>
      <c r="I89" s="21">
        <f t="shared" si="27"/>
        <v>3.2362459546925568E-3</v>
      </c>
      <c r="J89" s="20">
        <f t="shared" si="28"/>
        <v>1</v>
      </c>
      <c r="K89" s="21">
        <f t="shared" si="29"/>
        <v>6.7567567567567571E-3</v>
      </c>
      <c r="L89" s="20">
        <f t="shared" si="30"/>
        <v>3</v>
      </c>
      <c r="M89" s="21">
        <f t="shared" si="34"/>
        <v>7.2992700729927005E-3</v>
      </c>
      <c r="N89" s="20">
        <f t="shared" si="35"/>
        <v>1</v>
      </c>
      <c r="O89" s="21">
        <f t="shared" si="36"/>
        <v>5.8479532163742687E-3</v>
      </c>
      <c r="P89" s="20">
        <f t="shared" si="31"/>
        <v>1</v>
      </c>
      <c r="Q89" s="21">
        <f t="shared" si="38"/>
        <v>4.0322580645161289E-3</v>
      </c>
    </row>
    <row r="90" spans="1:17" x14ac:dyDescent="0.25">
      <c r="A90" t="s">
        <v>98</v>
      </c>
      <c r="B90" s="13">
        <v>56</v>
      </c>
      <c r="C90" s="2">
        <v>79</v>
      </c>
      <c r="D90" s="12">
        <f t="shared" si="32"/>
        <v>67.5</v>
      </c>
      <c r="E90" s="15">
        <f t="shared" si="33"/>
        <v>2.505521426848054E-3</v>
      </c>
      <c r="F90" s="20">
        <f t="shared" si="24"/>
        <v>1</v>
      </c>
      <c r="G90" s="21">
        <f t="shared" si="25"/>
        <v>6.7567567567567571E-3</v>
      </c>
      <c r="H90" s="20">
        <f t="shared" si="26"/>
        <v>1</v>
      </c>
      <c r="I90" s="21">
        <f t="shared" si="27"/>
        <v>3.2362459546925568E-3</v>
      </c>
      <c r="J90" s="20">
        <f t="shared" si="28"/>
        <v>1</v>
      </c>
      <c r="K90" s="21">
        <f t="shared" si="29"/>
        <v>6.7567567567567571E-3</v>
      </c>
      <c r="L90" s="20">
        <f t="shared" si="30"/>
        <v>3</v>
      </c>
      <c r="M90" s="21">
        <f t="shared" si="34"/>
        <v>7.2992700729927005E-3</v>
      </c>
      <c r="N90" s="20">
        <f t="shared" si="35"/>
        <v>1</v>
      </c>
      <c r="O90" s="21">
        <f t="shared" si="36"/>
        <v>5.8479532163742687E-3</v>
      </c>
      <c r="P90" s="20">
        <f t="shared" si="31"/>
        <v>1</v>
      </c>
      <c r="Q90" s="21">
        <f t="shared" si="38"/>
        <v>4.0322580645161289E-3</v>
      </c>
    </row>
    <row r="91" spans="1:17" x14ac:dyDescent="0.25">
      <c r="A91" t="s">
        <v>99</v>
      </c>
      <c r="B91" s="13">
        <v>120</v>
      </c>
      <c r="C91" s="2">
        <v>152</v>
      </c>
      <c r="D91" s="12">
        <f t="shared" si="32"/>
        <v>136</v>
      </c>
      <c r="E91" s="15">
        <f t="shared" si="33"/>
        <v>5.0481616896494129E-3</v>
      </c>
      <c r="F91" s="20">
        <f t="shared" si="24"/>
        <v>1</v>
      </c>
      <c r="G91" s="21">
        <f t="shared" si="25"/>
        <v>6.7567567567567571E-3</v>
      </c>
      <c r="H91" s="20">
        <f t="shared" si="26"/>
        <v>2</v>
      </c>
      <c r="I91" s="21">
        <f t="shared" si="27"/>
        <v>6.4724919093851136E-3</v>
      </c>
      <c r="J91" s="20">
        <f t="shared" si="28"/>
        <v>1</v>
      </c>
      <c r="K91" s="21">
        <f t="shared" si="29"/>
        <v>6.7567567567567571E-3</v>
      </c>
      <c r="L91" s="20">
        <f t="shared" si="30"/>
        <v>3</v>
      </c>
      <c r="M91" s="21">
        <f t="shared" si="34"/>
        <v>7.2992700729927005E-3</v>
      </c>
      <c r="N91" s="20">
        <f t="shared" si="35"/>
        <v>1</v>
      </c>
      <c r="O91" s="21">
        <f t="shared" si="36"/>
        <v>5.8479532163742687E-3</v>
      </c>
      <c r="P91" s="20">
        <f t="shared" si="31"/>
        <v>2</v>
      </c>
      <c r="Q91" s="21">
        <f t="shared" si="38"/>
        <v>8.0645161290322578E-3</v>
      </c>
    </row>
    <row r="92" spans="1:17" x14ac:dyDescent="0.25">
      <c r="A92" t="s">
        <v>100</v>
      </c>
      <c r="B92" s="13">
        <v>63</v>
      </c>
      <c r="C92" s="2">
        <v>65</v>
      </c>
      <c r="D92" s="12">
        <f t="shared" si="32"/>
        <v>64</v>
      </c>
      <c r="E92" s="15">
        <f t="shared" si="33"/>
        <v>2.3756055010114882E-3</v>
      </c>
      <c r="F92" s="20">
        <f t="shared" si="24"/>
        <v>1</v>
      </c>
      <c r="G92" s="21">
        <f t="shared" si="25"/>
        <v>6.7567567567567571E-3</v>
      </c>
      <c r="H92" s="20">
        <f t="shared" si="26"/>
        <v>1</v>
      </c>
      <c r="I92" s="21">
        <f t="shared" si="27"/>
        <v>3.2362459546925568E-3</v>
      </c>
      <c r="J92" s="20">
        <f t="shared" si="28"/>
        <v>1</v>
      </c>
      <c r="K92" s="21">
        <f t="shared" si="29"/>
        <v>6.7567567567567571E-3</v>
      </c>
      <c r="L92" s="20">
        <f t="shared" si="30"/>
        <v>3</v>
      </c>
      <c r="M92" s="21">
        <f t="shared" si="34"/>
        <v>7.2992700729927005E-3</v>
      </c>
      <c r="N92" s="20">
        <f t="shared" si="35"/>
        <v>1</v>
      </c>
      <c r="O92" s="21">
        <f t="shared" si="36"/>
        <v>5.8479532163742687E-3</v>
      </c>
      <c r="P92" s="20">
        <f t="shared" si="31"/>
        <v>1</v>
      </c>
      <c r="Q92" s="21">
        <f t="shared" si="38"/>
        <v>4.0322580645161289E-3</v>
      </c>
    </row>
    <row r="93" spans="1:17" x14ac:dyDescent="0.25">
      <c r="A93" t="s">
        <v>101</v>
      </c>
      <c r="B93" s="13">
        <v>48</v>
      </c>
      <c r="C93" s="2">
        <v>55</v>
      </c>
      <c r="D93" s="12">
        <f t="shared" si="32"/>
        <v>51.5</v>
      </c>
      <c r="E93" s="15">
        <f t="shared" si="33"/>
        <v>1.9116200515951821E-3</v>
      </c>
      <c r="F93" s="20">
        <f t="shared" si="24"/>
        <v>1</v>
      </c>
      <c r="G93" s="21">
        <f t="shared" si="25"/>
        <v>6.7567567567567571E-3</v>
      </c>
      <c r="H93" s="20">
        <f t="shared" si="26"/>
        <v>1</v>
      </c>
      <c r="I93" s="21">
        <f t="shared" si="27"/>
        <v>3.2362459546925568E-3</v>
      </c>
      <c r="J93" s="20">
        <f t="shared" si="28"/>
        <v>1</v>
      </c>
      <c r="K93" s="21">
        <f t="shared" si="29"/>
        <v>6.7567567567567571E-3</v>
      </c>
      <c r="L93" s="20">
        <f t="shared" si="30"/>
        <v>3</v>
      </c>
      <c r="M93" s="21">
        <f t="shared" si="34"/>
        <v>7.2992700729927005E-3</v>
      </c>
      <c r="N93" s="20">
        <f t="shared" si="35"/>
        <v>1</v>
      </c>
      <c r="O93" s="21">
        <f t="shared" si="36"/>
        <v>5.8479532163742687E-3</v>
      </c>
      <c r="P93" s="20">
        <f t="shared" si="31"/>
        <v>1</v>
      </c>
      <c r="Q93" s="21">
        <f t="shared" si="38"/>
        <v>4.0322580645161289E-3</v>
      </c>
    </row>
    <row r="94" spans="1:17" x14ac:dyDescent="0.25">
      <c r="A94" t="s">
        <v>102</v>
      </c>
      <c r="B94" s="13">
        <v>21</v>
      </c>
      <c r="C94" s="2">
        <v>43</v>
      </c>
      <c r="D94" s="12">
        <f t="shared" si="32"/>
        <v>32</v>
      </c>
      <c r="E94" s="15">
        <f t="shared" si="33"/>
        <v>1.1878027505057441E-3</v>
      </c>
      <c r="F94" s="20">
        <f t="shared" si="24"/>
        <v>1</v>
      </c>
      <c r="G94" s="21">
        <f t="shared" si="25"/>
        <v>6.7567567567567571E-3</v>
      </c>
      <c r="H94" s="20">
        <f t="shared" si="26"/>
        <v>1</v>
      </c>
      <c r="I94" s="21">
        <f t="shared" si="27"/>
        <v>3.2362459546925568E-3</v>
      </c>
      <c r="J94" s="20">
        <f t="shared" si="28"/>
        <v>1</v>
      </c>
      <c r="K94" s="21">
        <f t="shared" si="29"/>
        <v>6.7567567567567571E-3</v>
      </c>
      <c r="L94" s="20">
        <f t="shared" si="30"/>
        <v>3</v>
      </c>
      <c r="M94" s="21">
        <f t="shared" si="34"/>
        <v>7.2992700729927005E-3</v>
      </c>
      <c r="N94" s="20">
        <f t="shared" si="35"/>
        <v>1</v>
      </c>
      <c r="O94" s="21">
        <f t="shared" si="36"/>
        <v>5.8479532163742687E-3</v>
      </c>
      <c r="P94" s="20">
        <f t="shared" si="31"/>
        <v>1</v>
      </c>
      <c r="Q94" s="21">
        <f t="shared" si="38"/>
        <v>4.0322580645161289E-3</v>
      </c>
    </row>
    <row r="95" spans="1:17" x14ac:dyDescent="0.25">
      <c r="A95" t="s">
        <v>103</v>
      </c>
      <c r="B95" s="13">
        <v>92</v>
      </c>
      <c r="C95" s="2">
        <v>90</v>
      </c>
      <c r="D95" s="12">
        <f t="shared" si="32"/>
        <v>91</v>
      </c>
      <c r="E95" s="15">
        <f t="shared" si="33"/>
        <v>3.3778140717507098E-3</v>
      </c>
      <c r="F95" s="20">
        <f t="shared" si="24"/>
        <v>1</v>
      </c>
      <c r="G95" s="21">
        <f t="shared" si="25"/>
        <v>6.7567567567567571E-3</v>
      </c>
      <c r="H95" s="20">
        <f t="shared" si="26"/>
        <v>1</v>
      </c>
      <c r="I95" s="21">
        <f t="shared" si="27"/>
        <v>3.2362459546925568E-3</v>
      </c>
      <c r="J95" s="20">
        <f t="shared" si="28"/>
        <v>1</v>
      </c>
      <c r="K95" s="21">
        <f t="shared" si="29"/>
        <v>6.7567567567567571E-3</v>
      </c>
      <c r="L95" s="20">
        <f t="shared" si="30"/>
        <v>3</v>
      </c>
      <c r="M95" s="21">
        <f t="shared" si="34"/>
        <v>7.2992700729927005E-3</v>
      </c>
      <c r="N95" s="20">
        <f t="shared" si="35"/>
        <v>1</v>
      </c>
      <c r="O95" s="21">
        <f t="shared" si="36"/>
        <v>5.8479532163742687E-3</v>
      </c>
      <c r="P95" s="20">
        <f t="shared" si="31"/>
        <v>1</v>
      </c>
      <c r="Q95" s="21">
        <f t="shared" si="38"/>
        <v>4.0322580645161289E-3</v>
      </c>
    </row>
    <row r="96" spans="1:17" x14ac:dyDescent="0.25">
      <c r="A96" t="s">
        <v>104</v>
      </c>
      <c r="B96" s="13">
        <v>41</v>
      </c>
      <c r="C96" s="2">
        <v>68</v>
      </c>
      <c r="D96" s="12">
        <f t="shared" si="32"/>
        <v>54.5</v>
      </c>
      <c r="E96" s="15">
        <f t="shared" si="33"/>
        <v>2.0229765594550956E-3</v>
      </c>
      <c r="F96" s="20">
        <f t="shared" si="24"/>
        <v>1</v>
      </c>
      <c r="G96" s="21">
        <f t="shared" si="25"/>
        <v>6.7567567567567571E-3</v>
      </c>
      <c r="H96" s="20">
        <f t="shared" si="26"/>
        <v>1</v>
      </c>
      <c r="I96" s="21">
        <f t="shared" si="27"/>
        <v>3.2362459546925568E-3</v>
      </c>
      <c r="J96" s="20">
        <f t="shared" si="28"/>
        <v>1</v>
      </c>
      <c r="K96" s="21">
        <f t="shared" si="29"/>
        <v>6.7567567567567571E-3</v>
      </c>
      <c r="L96" s="20">
        <f t="shared" si="30"/>
        <v>3</v>
      </c>
      <c r="M96" s="21">
        <f t="shared" si="34"/>
        <v>7.2992700729927005E-3</v>
      </c>
      <c r="N96" s="20">
        <f t="shared" si="35"/>
        <v>1</v>
      </c>
      <c r="O96" s="21">
        <f t="shared" si="36"/>
        <v>5.8479532163742687E-3</v>
      </c>
      <c r="P96" s="20">
        <f t="shared" si="31"/>
        <v>1</v>
      </c>
      <c r="Q96" s="21">
        <f t="shared" si="38"/>
        <v>4.0322580645161289E-3</v>
      </c>
    </row>
    <row r="97" spans="1:17" x14ac:dyDescent="0.25">
      <c r="A97" t="s">
        <v>105</v>
      </c>
      <c r="B97" s="13">
        <v>97</v>
      </c>
      <c r="C97" s="2">
        <v>107</v>
      </c>
      <c r="D97" s="12">
        <f t="shared" si="32"/>
        <v>102</v>
      </c>
      <c r="E97" s="15">
        <f t="shared" si="33"/>
        <v>3.7861212672370592E-3</v>
      </c>
      <c r="F97" s="20">
        <f t="shared" si="24"/>
        <v>1</v>
      </c>
      <c r="G97" s="21">
        <f t="shared" si="25"/>
        <v>6.7567567567567571E-3</v>
      </c>
      <c r="H97" s="20">
        <f t="shared" si="26"/>
        <v>2</v>
      </c>
      <c r="I97" s="21">
        <f t="shared" si="27"/>
        <v>6.4724919093851136E-3</v>
      </c>
      <c r="J97" s="20">
        <f t="shared" si="28"/>
        <v>1</v>
      </c>
      <c r="K97" s="21">
        <f t="shared" si="29"/>
        <v>6.7567567567567571E-3</v>
      </c>
      <c r="L97" s="20">
        <f t="shared" si="30"/>
        <v>3</v>
      </c>
      <c r="M97" s="21">
        <f t="shared" si="34"/>
        <v>7.2992700729927005E-3</v>
      </c>
      <c r="N97" s="20">
        <f t="shared" si="35"/>
        <v>1</v>
      </c>
      <c r="O97" s="21">
        <f t="shared" si="36"/>
        <v>5.8479532163742687E-3</v>
      </c>
      <c r="P97" s="20">
        <f t="shared" si="31"/>
        <v>2</v>
      </c>
      <c r="Q97" s="21">
        <f t="shared" si="38"/>
        <v>8.0645161290322578E-3</v>
      </c>
    </row>
    <row r="98" spans="1:17" x14ac:dyDescent="0.25">
      <c r="A98" t="s">
        <v>106</v>
      </c>
      <c r="B98" s="13">
        <v>239</v>
      </c>
      <c r="C98" s="2">
        <v>264</v>
      </c>
      <c r="D98" s="12">
        <f t="shared" si="32"/>
        <v>251.5</v>
      </c>
      <c r="E98" s="15">
        <f t="shared" si="33"/>
        <v>9.3353872422560821E-3</v>
      </c>
      <c r="F98" s="20">
        <f t="shared" ref="F98:F111" si="39">IF(D98&lt;=300,1, IF(D98&lt;=600,2, IF(D98&lt;=900,3,4)))</f>
        <v>1</v>
      </c>
      <c r="G98" s="21">
        <f t="shared" ref="G98:G129" si="40">F98/$F$112</f>
        <v>6.7567567567567571E-3</v>
      </c>
      <c r="H98" s="20">
        <f t="shared" ref="H98:H111" si="41">IF(D98&lt;=100,1,IF(D98&lt;=200,2,IF(D98&lt;=300,3,IF(D98&lt;=400,4,IF(D98&lt;=500,5,IF(D98&lt;=600,6,IF(D98&lt;=700,7,IF(D98&lt;=800,8,IF(D98&lt;=900,9,IF(D98&lt;=1000,10,10+INT((D98-1000)/500)))))))))))</f>
        <v>3</v>
      </c>
      <c r="I98" s="21">
        <f t="shared" si="27"/>
        <v>9.7087378640776691E-3</v>
      </c>
      <c r="J98" s="20">
        <f t="shared" ref="J98:J111" si="42">IF(D98&lt;=200,1,IF(D98&lt;=400,2,IF(D98&lt;=600,3,IF(D98&lt;=800,4,IF(D98&lt;=1000,5,IF(D98&lt;=2000,5,6+INT((D98-2000)/1000)))))))</f>
        <v>2</v>
      </c>
      <c r="K98" s="21">
        <f t="shared" ref="K98:K129" si="43">J98/$F$112</f>
        <v>1.3513513513513514E-2</v>
      </c>
      <c r="L98" s="20">
        <f t="shared" ref="L98:L111" si="44">IF(D98&lt;=200,3, IF(D98&lt;=400,4, IF(D98&lt;=600,5, IF(D98&lt;=800,6, IF(D98&lt;=1000,7,8)))))</f>
        <v>4</v>
      </c>
      <c r="M98" s="21">
        <f t="shared" si="34"/>
        <v>9.7323600973236012E-3</v>
      </c>
      <c r="N98" s="20">
        <f t="shared" si="35"/>
        <v>2</v>
      </c>
      <c r="O98" s="21">
        <f t="shared" si="36"/>
        <v>1.1695906432748537E-2</v>
      </c>
      <c r="P98" s="20">
        <f t="shared" ref="P98:P111" si="45">IF(D98&lt;=100,1, IF(D98&lt;=200,2, IF(D98&lt;=400,3, IF(D98&lt;=800,4, IF(D98&lt;=1600,5, 5+INT((D98-1000)/1000))))))</f>
        <v>3</v>
      </c>
      <c r="Q98" s="21">
        <f t="shared" si="38"/>
        <v>1.2096774193548387E-2</v>
      </c>
    </row>
    <row r="99" spans="1:17" x14ac:dyDescent="0.25">
      <c r="A99" t="s">
        <v>107</v>
      </c>
      <c r="B99" s="13">
        <v>109</v>
      </c>
      <c r="C99" s="2">
        <v>88</v>
      </c>
      <c r="D99" s="12">
        <f t="shared" si="32"/>
        <v>98.5</v>
      </c>
      <c r="E99" s="15">
        <f t="shared" si="33"/>
        <v>3.6562053414004939E-3</v>
      </c>
      <c r="F99" s="20">
        <f t="shared" si="39"/>
        <v>1</v>
      </c>
      <c r="G99" s="21">
        <f t="shared" si="40"/>
        <v>6.7567567567567571E-3</v>
      </c>
      <c r="H99" s="20">
        <f t="shared" si="41"/>
        <v>1</v>
      </c>
      <c r="I99" s="21">
        <f t="shared" si="27"/>
        <v>3.2362459546925568E-3</v>
      </c>
      <c r="J99" s="20">
        <f t="shared" si="42"/>
        <v>1</v>
      </c>
      <c r="K99" s="21">
        <f t="shared" si="43"/>
        <v>6.7567567567567571E-3</v>
      </c>
      <c r="L99" s="20">
        <f t="shared" si="44"/>
        <v>3</v>
      </c>
      <c r="M99" s="21">
        <f t="shared" si="34"/>
        <v>7.2992700729927005E-3</v>
      </c>
      <c r="N99" s="20">
        <f t="shared" si="35"/>
        <v>1</v>
      </c>
      <c r="O99" s="21">
        <f t="shared" si="36"/>
        <v>5.8479532163742687E-3</v>
      </c>
      <c r="P99" s="20">
        <f t="shared" si="45"/>
        <v>1</v>
      </c>
      <c r="Q99" s="21">
        <f t="shared" si="38"/>
        <v>4.0322580645161289E-3</v>
      </c>
    </row>
    <row r="100" spans="1:17" x14ac:dyDescent="0.25">
      <c r="A100" t="s">
        <v>5</v>
      </c>
      <c r="B100" s="13">
        <v>192</v>
      </c>
      <c r="C100" s="2">
        <v>221</v>
      </c>
      <c r="D100" s="12">
        <f t="shared" si="32"/>
        <v>206.5</v>
      </c>
      <c r="E100" s="15">
        <f t="shared" si="33"/>
        <v>7.6650396243573803E-3</v>
      </c>
      <c r="F100" s="20">
        <f t="shared" si="39"/>
        <v>1</v>
      </c>
      <c r="G100" s="21">
        <f t="shared" si="40"/>
        <v>6.7567567567567571E-3</v>
      </c>
      <c r="H100" s="20">
        <f t="shared" si="41"/>
        <v>3</v>
      </c>
      <c r="I100" s="21">
        <f t="shared" si="27"/>
        <v>9.7087378640776691E-3</v>
      </c>
      <c r="J100" s="20">
        <f t="shared" si="42"/>
        <v>2</v>
      </c>
      <c r="K100" s="21">
        <f t="shared" si="43"/>
        <v>1.3513513513513514E-2</v>
      </c>
      <c r="L100" s="20">
        <f t="shared" si="44"/>
        <v>4</v>
      </c>
      <c r="M100" s="21">
        <f t="shared" si="34"/>
        <v>9.7323600973236012E-3</v>
      </c>
      <c r="N100" s="20">
        <f t="shared" si="35"/>
        <v>1</v>
      </c>
      <c r="O100" s="21">
        <f t="shared" si="36"/>
        <v>5.8479532163742687E-3</v>
      </c>
      <c r="P100" s="20">
        <f t="shared" si="45"/>
        <v>3</v>
      </c>
      <c r="Q100" s="21">
        <f t="shared" si="38"/>
        <v>1.2096774193548387E-2</v>
      </c>
    </row>
    <row r="101" spans="1:17" x14ac:dyDescent="0.25">
      <c r="A101" t="s">
        <v>108</v>
      </c>
      <c r="B101" s="13">
        <v>231</v>
      </c>
      <c r="C101" s="2">
        <v>309</v>
      </c>
      <c r="D101" s="12">
        <f t="shared" si="32"/>
        <v>270</v>
      </c>
      <c r="E101" s="15">
        <f t="shared" si="33"/>
        <v>1.0022085707392216E-2</v>
      </c>
      <c r="F101" s="20">
        <f t="shared" si="39"/>
        <v>1</v>
      </c>
      <c r="G101" s="21">
        <f t="shared" si="40"/>
        <v>6.7567567567567571E-3</v>
      </c>
      <c r="H101" s="20">
        <f t="shared" si="41"/>
        <v>3</v>
      </c>
      <c r="I101" s="21">
        <f t="shared" si="27"/>
        <v>9.7087378640776691E-3</v>
      </c>
      <c r="J101" s="20">
        <f t="shared" si="42"/>
        <v>2</v>
      </c>
      <c r="K101" s="21">
        <f t="shared" si="43"/>
        <v>1.3513513513513514E-2</v>
      </c>
      <c r="L101" s="20">
        <f t="shared" si="44"/>
        <v>4</v>
      </c>
      <c r="M101" s="21">
        <f t="shared" si="34"/>
        <v>9.7323600973236012E-3</v>
      </c>
      <c r="N101" s="20">
        <f t="shared" si="35"/>
        <v>2</v>
      </c>
      <c r="O101" s="21">
        <f t="shared" si="36"/>
        <v>1.1695906432748537E-2</v>
      </c>
      <c r="P101" s="20">
        <f t="shared" si="45"/>
        <v>3</v>
      </c>
      <c r="Q101" s="21">
        <f t="shared" si="38"/>
        <v>1.2096774193548387E-2</v>
      </c>
    </row>
    <row r="102" spans="1:17" x14ac:dyDescent="0.25">
      <c r="A102" t="s">
        <v>109</v>
      </c>
      <c r="B102" s="13">
        <v>229</v>
      </c>
      <c r="C102" s="2">
        <v>166</v>
      </c>
      <c r="D102" s="12">
        <f t="shared" si="32"/>
        <v>197.5</v>
      </c>
      <c r="E102" s="15">
        <f t="shared" si="33"/>
        <v>7.3309701007776397E-3</v>
      </c>
      <c r="F102" s="20">
        <f t="shared" si="39"/>
        <v>1</v>
      </c>
      <c r="G102" s="21">
        <f t="shared" si="40"/>
        <v>6.7567567567567571E-3</v>
      </c>
      <c r="H102" s="20">
        <f t="shared" si="41"/>
        <v>2</v>
      </c>
      <c r="I102" s="21">
        <f t="shared" si="27"/>
        <v>6.4724919093851136E-3</v>
      </c>
      <c r="J102" s="20">
        <f t="shared" si="42"/>
        <v>1</v>
      </c>
      <c r="K102" s="21">
        <f t="shared" si="43"/>
        <v>6.7567567567567571E-3</v>
      </c>
      <c r="L102" s="20">
        <f t="shared" si="44"/>
        <v>3</v>
      </c>
      <c r="M102" s="21">
        <f t="shared" si="34"/>
        <v>7.2992700729927005E-3</v>
      </c>
      <c r="N102" s="20">
        <f t="shared" si="35"/>
        <v>1</v>
      </c>
      <c r="O102" s="21">
        <f t="shared" si="36"/>
        <v>5.8479532163742687E-3</v>
      </c>
      <c r="P102" s="20">
        <f t="shared" si="45"/>
        <v>2</v>
      </c>
      <c r="Q102" s="21">
        <f t="shared" si="38"/>
        <v>8.0645161290322578E-3</v>
      </c>
    </row>
    <row r="103" spans="1:17" x14ac:dyDescent="0.25">
      <c r="A103" t="s">
        <v>6</v>
      </c>
      <c r="B103" s="13">
        <v>431</v>
      </c>
      <c r="C103" s="2">
        <v>460</v>
      </c>
      <c r="D103" s="12">
        <f t="shared" si="32"/>
        <v>445.5</v>
      </c>
      <c r="E103" s="15">
        <f t="shared" si="33"/>
        <v>1.6536441417197158E-2</v>
      </c>
      <c r="F103" s="20">
        <f t="shared" si="39"/>
        <v>2</v>
      </c>
      <c r="G103" s="21">
        <f t="shared" si="40"/>
        <v>1.3513513513513514E-2</v>
      </c>
      <c r="H103" s="20">
        <f t="shared" si="41"/>
        <v>5</v>
      </c>
      <c r="I103" s="21">
        <f t="shared" si="27"/>
        <v>1.6181229773462782E-2</v>
      </c>
      <c r="J103" s="20">
        <f t="shared" si="42"/>
        <v>3</v>
      </c>
      <c r="K103" s="21">
        <f t="shared" si="43"/>
        <v>2.0270270270270271E-2</v>
      </c>
      <c r="L103" s="20">
        <f t="shared" si="44"/>
        <v>5</v>
      </c>
      <c r="M103" s="21">
        <f t="shared" si="34"/>
        <v>1.2165450121654502E-2</v>
      </c>
      <c r="N103" s="20">
        <f t="shared" si="35"/>
        <v>2</v>
      </c>
      <c r="O103" s="21">
        <f t="shared" si="36"/>
        <v>1.1695906432748537E-2</v>
      </c>
      <c r="P103" s="20">
        <f t="shared" si="45"/>
        <v>4</v>
      </c>
      <c r="Q103" s="21">
        <f t="shared" si="38"/>
        <v>1.6129032258064516E-2</v>
      </c>
    </row>
    <row r="104" spans="1:17" x14ac:dyDescent="0.25">
      <c r="A104" t="s">
        <v>7</v>
      </c>
      <c r="B104" s="13">
        <v>323</v>
      </c>
      <c r="C104" s="2">
        <v>315</v>
      </c>
      <c r="D104" s="12">
        <f t="shared" si="32"/>
        <v>319</v>
      </c>
      <c r="E104" s="15">
        <f t="shared" si="33"/>
        <v>1.1840908669104137E-2</v>
      </c>
      <c r="F104" s="20">
        <f t="shared" si="39"/>
        <v>2</v>
      </c>
      <c r="G104" s="21">
        <f t="shared" si="40"/>
        <v>1.3513513513513514E-2</v>
      </c>
      <c r="H104" s="20">
        <f t="shared" si="41"/>
        <v>4</v>
      </c>
      <c r="I104" s="21">
        <f t="shared" si="27"/>
        <v>1.2944983818770227E-2</v>
      </c>
      <c r="J104" s="20">
        <f t="shared" si="42"/>
        <v>2</v>
      </c>
      <c r="K104" s="21">
        <f t="shared" si="43"/>
        <v>1.3513513513513514E-2</v>
      </c>
      <c r="L104" s="20">
        <f t="shared" si="44"/>
        <v>4</v>
      </c>
      <c r="M104" s="21">
        <f t="shared" si="34"/>
        <v>9.7323600973236012E-3</v>
      </c>
      <c r="N104" s="20">
        <f t="shared" si="35"/>
        <v>2</v>
      </c>
      <c r="O104" s="21">
        <f t="shared" si="36"/>
        <v>1.1695906432748537E-2</v>
      </c>
      <c r="P104" s="20">
        <f t="shared" si="45"/>
        <v>3</v>
      </c>
      <c r="Q104" s="21">
        <f t="shared" si="38"/>
        <v>1.2096774193548387E-2</v>
      </c>
    </row>
    <row r="105" spans="1:17" x14ac:dyDescent="0.25">
      <c r="A105" t="s">
        <v>8</v>
      </c>
      <c r="B105" s="13">
        <v>179</v>
      </c>
      <c r="C105" s="2">
        <v>209</v>
      </c>
      <c r="D105" s="12">
        <f t="shared" si="32"/>
        <v>194</v>
      </c>
      <c r="E105" s="15">
        <f t="shared" si="33"/>
        <v>7.2010541749410739E-3</v>
      </c>
      <c r="F105" s="20">
        <f t="shared" si="39"/>
        <v>1</v>
      </c>
      <c r="G105" s="21">
        <f t="shared" si="40"/>
        <v>6.7567567567567571E-3</v>
      </c>
      <c r="H105" s="20">
        <f t="shared" si="41"/>
        <v>2</v>
      </c>
      <c r="I105" s="21">
        <f>H105/$H$112</f>
        <v>6.4724919093851136E-3</v>
      </c>
      <c r="J105" s="20">
        <f t="shared" si="42"/>
        <v>1</v>
      </c>
      <c r="K105" s="21">
        <f t="shared" si="43"/>
        <v>6.7567567567567571E-3</v>
      </c>
      <c r="L105" s="20">
        <f t="shared" si="44"/>
        <v>3</v>
      </c>
      <c r="M105" s="21">
        <f t="shared" si="34"/>
        <v>7.2992700729927005E-3</v>
      </c>
      <c r="N105" s="20">
        <f t="shared" si="35"/>
        <v>1</v>
      </c>
      <c r="O105" s="21">
        <f t="shared" si="36"/>
        <v>5.8479532163742687E-3</v>
      </c>
      <c r="P105" s="20">
        <f t="shared" si="45"/>
        <v>2</v>
      </c>
      <c r="Q105" s="21">
        <f t="shared" si="38"/>
        <v>8.0645161290322578E-3</v>
      </c>
    </row>
    <row r="106" spans="1:17" x14ac:dyDescent="0.25">
      <c r="A106" t="s">
        <v>110</v>
      </c>
      <c r="B106" s="13">
        <v>232</v>
      </c>
      <c r="C106" s="2">
        <v>280</v>
      </c>
      <c r="D106" s="12">
        <f t="shared" si="32"/>
        <v>256</v>
      </c>
      <c r="E106" s="15">
        <f t="shared" si="33"/>
        <v>9.5024220040459528E-3</v>
      </c>
      <c r="F106" s="20">
        <f t="shared" si="39"/>
        <v>1</v>
      </c>
      <c r="G106" s="21">
        <f t="shared" si="40"/>
        <v>6.7567567567567571E-3</v>
      </c>
      <c r="H106" s="20">
        <f t="shared" si="41"/>
        <v>3</v>
      </c>
      <c r="I106" s="21">
        <f t="shared" ref="I106:I111" si="46">H106/$H$112</f>
        <v>9.7087378640776691E-3</v>
      </c>
      <c r="J106" s="20">
        <f t="shared" si="42"/>
        <v>2</v>
      </c>
      <c r="K106" s="21">
        <f t="shared" si="43"/>
        <v>1.3513513513513514E-2</v>
      </c>
      <c r="L106" s="20">
        <f t="shared" si="44"/>
        <v>4</v>
      </c>
      <c r="M106" s="21">
        <f t="shared" si="34"/>
        <v>9.7323600973236012E-3</v>
      </c>
      <c r="N106" s="20">
        <f t="shared" si="35"/>
        <v>2</v>
      </c>
      <c r="O106" s="21">
        <f t="shared" si="36"/>
        <v>1.1695906432748537E-2</v>
      </c>
      <c r="P106" s="20">
        <f t="shared" si="45"/>
        <v>3</v>
      </c>
      <c r="Q106" s="21">
        <f t="shared" si="38"/>
        <v>1.2096774193548387E-2</v>
      </c>
    </row>
    <row r="107" spans="1:17" x14ac:dyDescent="0.25">
      <c r="A107" t="s">
        <v>4</v>
      </c>
      <c r="B107" s="13">
        <v>45</v>
      </c>
      <c r="C107" s="2">
        <v>48</v>
      </c>
      <c r="D107" s="12">
        <f t="shared" si="32"/>
        <v>46.5</v>
      </c>
      <c r="E107" s="15">
        <f t="shared" si="33"/>
        <v>1.7260258718286594E-3</v>
      </c>
      <c r="F107" s="20">
        <f t="shared" si="39"/>
        <v>1</v>
      </c>
      <c r="G107" s="21">
        <f t="shared" si="40"/>
        <v>6.7567567567567571E-3</v>
      </c>
      <c r="H107" s="20">
        <f t="shared" si="41"/>
        <v>1</v>
      </c>
      <c r="I107" s="21">
        <f t="shared" si="46"/>
        <v>3.2362459546925568E-3</v>
      </c>
      <c r="J107" s="20">
        <f t="shared" si="42"/>
        <v>1</v>
      </c>
      <c r="K107" s="21">
        <f t="shared" si="43"/>
        <v>6.7567567567567571E-3</v>
      </c>
      <c r="L107" s="20">
        <f t="shared" si="44"/>
        <v>3</v>
      </c>
      <c r="M107" s="21">
        <f t="shared" si="34"/>
        <v>7.2992700729927005E-3</v>
      </c>
      <c r="N107" s="20">
        <f t="shared" si="35"/>
        <v>1</v>
      </c>
      <c r="O107" s="21">
        <f t="shared" si="36"/>
        <v>5.8479532163742687E-3</v>
      </c>
      <c r="P107" s="20">
        <f t="shared" si="45"/>
        <v>1</v>
      </c>
      <c r="Q107" s="21">
        <f t="shared" si="38"/>
        <v>4.0322580645161289E-3</v>
      </c>
    </row>
    <row r="108" spans="1:17" x14ac:dyDescent="0.25">
      <c r="A108" t="s">
        <v>111</v>
      </c>
      <c r="B108" s="13">
        <v>165</v>
      </c>
      <c r="C108" s="2">
        <v>186</v>
      </c>
      <c r="D108" s="12">
        <f t="shared" si="32"/>
        <v>175.5</v>
      </c>
      <c r="E108" s="15">
        <f t="shared" si="33"/>
        <v>6.5143557098049408E-3</v>
      </c>
      <c r="F108" s="20">
        <f t="shared" si="39"/>
        <v>1</v>
      </c>
      <c r="G108" s="21">
        <f t="shared" si="40"/>
        <v>6.7567567567567571E-3</v>
      </c>
      <c r="H108" s="20">
        <f t="shared" si="41"/>
        <v>2</v>
      </c>
      <c r="I108" s="21">
        <f t="shared" si="46"/>
        <v>6.4724919093851136E-3</v>
      </c>
      <c r="J108" s="20">
        <f t="shared" si="42"/>
        <v>1</v>
      </c>
      <c r="K108" s="21">
        <f t="shared" si="43"/>
        <v>6.7567567567567571E-3</v>
      </c>
      <c r="L108" s="20">
        <f t="shared" si="44"/>
        <v>3</v>
      </c>
      <c r="M108" s="21">
        <f t="shared" si="34"/>
        <v>7.2992700729927005E-3</v>
      </c>
      <c r="N108" s="20">
        <f t="shared" si="35"/>
        <v>1</v>
      </c>
      <c r="O108" s="21">
        <f t="shared" si="36"/>
        <v>5.8479532163742687E-3</v>
      </c>
      <c r="P108" s="20">
        <f t="shared" si="45"/>
        <v>2</v>
      </c>
      <c r="Q108" s="21">
        <f t="shared" si="38"/>
        <v>8.0645161290322578E-3</v>
      </c>
    </row>
    <row r="109" spans="1:17" x14ac:dyDescent="0.25">
      <c r="A109" t="s">
        <v>112</v>
      </c>
      <c r="B109" s="13">
        <v>217</v>
      </c>
      <c r="C109" s="2">
        <v>204</v>
      </c>
      <c r="D109" s="12">
        <f t="shared" si="32"/>
        <v>210.5</v>
      </c>
      <c r="E109" s="15">
        <f t="shared" si="33"/>
        <v>7.8135149681705981E-3</v>
      </c>
      <c r="F109" s="20">
        <f t="shared" si="39"/>
        <v>1</v>
      </c>
      <c r="G109" s="21">
        <f t="shared" si="40"/>
        <v>6.7567567567567571E-3</v>
      </c>
      <c r="H109" s="20">
        <f t="shared" si="41"/>
        <v>3</v>
      </c>
      <c r="I109" s="21">
        <f t="shared" si="46"/>
        <v>9.7087378640776691E-3</v>
      </c>
      <c r="J109" s="20">
        <f t="shared" si="42"/>
        <v>2</v>
      </c>
      <c r="K109" s="21">
        <f t="shared" si="43"/>
        <v>1.3513513513513514E-2</v>
      </c>
      <c r="L109" s="20">
        <f t="shared" si="44"/>
        <v>4</v>
      </c>
      <c r="M109" s="21">
        <f t="shared" si="34"/>
        <v>9.7323600973236012E-3</v>
      </c>
      <c r="N109" s="20">
        <f t="shared" si="35"/>
        <v>1</v>
      </c>
      <c r="O109" s="21">
        <f t="shared" si="36"/>
        <v>5.8479532163742687E-3</v>
      </c>
      <c r="P109" s="20">
        <f t="shared" si="45"/>
        <v>3</v>
      </c>
      <c r="Q109" s="21">
        <f t="shared" si="38"/>
        <v>1.2096774193548387E-2</v>
      </c>
    </row>
    <row r="110" spans="1:17" x14ac:dyDescent="0.25">
      <c r="A110" t="s">
        <v>113</v>
      </c>
      <c r="B110" s="13">
        <v>199</v>
      </c>
      <c r="C110" s="2">
        <v>214</v>
      </c>
      <c r="D110" s="12">
        <f t="shared" si="32"/>
        <v>206.5</v>
      </c>
      <c r="E110" s="15">
        <f t="shared" si="33"/>
        <v>7.6650396243573803E-3</v>
      </c>
      <c r="F110" s="20">
        <f t="shared" si="39"/>
        <v>1</v>
      </c>
      <c r="G110" s="21">
        <f t="shared" si="40"/>
        <v>6.7567567567567571E-3</v>
      </c>
      <c r="H110" s="20">
        <f t="shared" si="41"/>
        <v>3</v>
      </c>
      <c r="I110" s="21">
        <f t="shared" si="46"/>
        <v>9.7087378640776691E-3</v>
      </c>
      <c r="J110" s="20">
        <f t="shared" si="42"/>
        <v>2</v>
      </c>
      <c r="K110" s="21">
        <f t="shared" si="43"/>
        <v>1.3513513513513514E-2</v>
      </c>
      <c r="L110" s="20">
        <f t="shared" si="44"/>
        <v>4</v>
      </c>
      <c r="M110" s="21">
        <f t="shared" si="34"/>
        <v>9.7323600973236012E-3</v>
      </c>
      <c r="N110" s="20">
        <f t="shared" si="35"/>
        <v>1</v>
      </c>
      <c r="O110" s="21">
        <f t="shared" si="36"/>
        <v>5.8479532163742687E-3</v>
      </c>
      <c r="P110" s="20">
        <f t="shared" si="45"/>
        <v>3</v>
      </c>
      <c r="Q110" s="21">
        <f t="shared" si="38"/>
        <v>1.2096774193548387E-2</v>
      </c>
    </row>
    <row r="111" spans="1:17" x14ac:dyDescent="0.25">
      <c r="A111" t="s">
        <v>114</v>
      </c>
      <c r="B111" s="13">
        <v>285</v>
      </c>
      <c r="C111" s="2">
        <v>316</v>
      </c>
      <c r="D111" s="12">
        <f t="shared" si="32"/>
        <v>300.5</v>
      </c>
      <c r="E111" s="15">
        <f t="shared" si="33"/>
        <v>1.1154210203968003E-2</v>
      </c>
      <c r="F111" s="20">
        <f t="shared" si="39"/>
        <v>2</v>
      </c>
      <c r="G111" s="21">
        <f t="shared" si="40"/>
        <v>1.3513513513513514E-2</v>
      </c>
      <c r="H111" s="20">
        <f t="shared" si="41"/>
        <v>4</v>
      </c>
      <c r="I111" s="21">
        <f t="shared" si="46"/>
        <v>1.2944983818770227E-2</v>
      </c>
      <c r="J111" s="20">
        <f t="shared" si="42"/>
        <v>2</v>
      </c>
      <c r="K111" s="21">
        <f t="shared" si="43"/>
        <v>1.3513513513513514E-2</v>
      </c>
      <c r="L111" s="20">
        <f t="shared" si="44"/>
        <v>4</v>
      </c>
      <c r="M111" s="21">
        <f t="shared" si="34"/>
        <v>9.7323600973236012E-3</v>
      </c>
      <c r="N111" s="20">
        <f t="shared" si="35"/>
        <v>2</v>
      </c>
      <c r="O111" s="21">
        <f>N111/$N$112</f>
        <v>1.1695906432748537E-2</v>
      </c>
      <c r="P111" s="20">
        <f t="shared" si="45"/>
        <v>3</v>
      </c>
      <c r="Q111" s="21">
        <f t="shared" si="38"/>
        <v>1.2096774193548387E-2</v>
      </c>
    </row>
    <row r="112" spans="1:17" ht="15.75" thickBot="1" x14ac:dyDescent="0.3">
      <c r="A112" s="3" t="s">
        <v>3</v>
      </c>
      <c r="B112" s="37">
        <f>SUM(B2:B111)</f>
        <v>26960</v>
      </c>
      <c r="C112" s="4">
        <f>SUM(C2:C111)</f>
        <v>26921</v>
      </c>
      <c r="D112" s="10">
        <f>AVERAGE(B112,C112)</f>
        <v>26940.5</v>
      </c>
      <c r="E112" s="14">
        <f>SUM(E2:E111)</f>
        <v>1.0000000000000002</v>
      </c>
      <c r="F112" s="22">
        <f>SUM(F2:F111)</f>
        <v>148</v>
      </c>
      <c r="G112" s="23">
        <f>SUM(G2:G111)</f>
        <v>1.000000000000002</v>
      </c>
      <c r="H112" s="22">
        <f t="shared" ref="H112:Q112" si="47">SUM(H2:H111)</f>
        <v>309</v>
      </c>
      <c r="I112" s="23">
        <f t="shared" si="47"/>
        <v>0.99999999999999944</v>
      </c>
      <c r="J112" s="22">
        <f t="shared" si="47"/>
        <v>186</v>
      </c>
      <c r="K112" s="23">
        <f t="shared" si="47"/>
        <v>1.2567567567567595</v>
      </c>
      <c r="L112" s="22">
        <f t="shared" si="47"/>
        <v>411</v>
      </c>
      <c r="M112" s="23">
        <f t="shared" si="47"/>
        <v>0.99999999999999911</v>
      </c>
      <c r="N112" s="22">
        <f t="shared" si="47"/>
        <v>171</v>
      </c>
      <c r="O112" s="23">
        <f t="shared" si="47"/>
        <v>0.99999999999999767</v>
      </c>
      <c r="P112" s="22">
        <f t="shared" si="47"/>
        <v>248</v>
      </c>
      <c r="Q112" s="23">
        <f t="shared" si="47"/>
        <v>0.99999999999999933</v>
      </c>
    </row>
    <row r="113" spans="1:17" ht="15.75" thickTop="1" x14ac:dyDescent="0.25">
      <c r="A113" s="34" t="s">
        <v>177</v>
      </c>
      <c r="B113" s="34"/>
      <c r="C113" s="35"/>
      <c r="D113" s="36"/>
      <c r="E113" s="36"/>
      <c r="F113" s="35"/>
      <c r="G113" s="36">
        <f>G2+G3+G5+G6+G7+G8+G9+G10+G12</f>
        <v>0.22297297297297297</v>
      </c>
      <c r="H113" s="36"/>
      <c r="I113" s="36">
        <f>I2+I3+I5+I6+I7+I8+I9+I10+I12</f>
        <v>0.28478964401294499</v>
      </c>
      <c r="J113" s="35"/>
      <c r="K113" s="36">
        <f>K2+K3+K5+K6+K7+K8+K9+K10+K12</f>
        <v>0.304054054054054</v>
      </c>
      <c r="L113" s="35"/>
      <c r="M113" s="36">
        <f>M2+M3+M5+M6+M7+M8+M9+M10+M12</f>
        <v>0.16545012165450124</v>
      </c>
      <c r="N113" s="35"/>
      <c r="O113" s="36">
        <f>O2+O3+O5+O6+O7+O8+O9+O10+O12</f>
        <v>0.26900584795321636</v>
      </c>
      <c r="P113" s="35"/>
      <c r="Q113" s="36">
        <f>Q2+Q3+Q5+Q6+Q7+Q8+Q9+Q10+Q12</f>
        <v>0.18145161290322581</v>
      </c>
    </row>
    <row r="114" spans="1:17" x14ac:dyDescent="0.25">
      <c r="A114" s="34" t="s">
        <v>160</v>
      </c>
      <c r="B114" s="34"/>
      <c r="C114" s="35"/>
      <c r="D114" s="36"/>
      <c r="E114" s="36"/>
      <c r="F114" s="35"/>
      <c r="G114" s="36">
        <f>G2+G5+G8+G9+G10+G12</f>
        <v>0.16216216216216217</v>
      </c>
      <c r="H114" s="36"/>
      <c r="I114" s="36">
        <f>I2+I5+I8+I9+I10+I12</f>
        <v>0.19741100323624597</v>
      </c>
      <c r="J114" s="35"/>
      <c r="K114" s="36">
        <f>K2+K3+K5+K6+K7+K8+K9+K10+K12</f>
        <v>0.304054054054054</v>
      </c>
      <c r="L114" s="35"/>
      <c r="M114" s="36">
        <f>M2+M5+M8+M9+M12</f>
        <v>9.7323600973236016E-2</v>
      </c>
      <c r="N114" s="35"/>
      <c r="O114" s="36">
        <f>O2+O5+O9</f>
        <v>0.11695906432748537</v>
      </c>
      <c r="P114" s="35"/>
      <c r="Q114" s="36">
        <f>SUM(Q2:Q11)</f>
        <v>0.19354838709677419</v>
      </c>
    </row>
    <row r="115" spans="1:17" x14ac:dyDescent="0.25">
      <c r="A115" s="9"/>
      <c r="B115" s="9"/>
      <c r="D115" s="8"/>
      <c r="E115" s="8"/>
      <c r="G115" s="8"/>
      <c r="H115" s="8"/>
      <c r="I115" s="8"/>
      <c r="K115" s="8"/>
      <c r="M115" s="8"/>
      <c r="O115" s="8"/>
      <c r="Q115" s="8"/>
    </row>
    <row r="116" spans="1:17" ht="15.75" thickBot="1" x14ac:dyDescent="0.3">
      <c r="A116" s="9"/>
      <c r="B116" s="9"/>
      <c r="D116" s="8"/>
      <c r="E116" s="8"/>
    </row>
    <row r="117" spans="1:17" ht="19.5" customHeight="1" x14ac:dyDescent="0.25">
      <c r="A117" s="46" t="s">
        <v>155</v>
      </c>
      <c r="B117" s="47"/>
      <c r="C117" s="52" t="s">
        <v>149</v>
      </c>
      <c r="D117" s="50" t="s">
        <v>148</v>
      </c>
      <c r="E117" s="8"/>
      <c r="F117" s="54" t="s">
        <v>116</v>
      </c>
      <c r="G117" s="55"/>
      <c r="H117" s="54" t="s">
        <v>117</v>
      </c>
      <c r="I117" s="55"/>
      <c r="J117" s="54" t="s">
        <v>118</v>
      </c>
      <c r="K117" s="55"/>
      <c r="L117" s="54" t="s">
        <v>122</v>
      </c>
      <c r="M117" s="55"/>
      <c r="N117" s="54" t="s">
        <v>130</v>
      </c>
      <c r="O117" s="55"/>
      <c r="P117" s="54" t="s">
        <v>147</v>
      </c>
      <c r="Q117" s="55"/>
    </row>
    <row r="118" spans="1:17" ht="42" customHeight="1" x14ac:dyDescent="0.25">
      <c r="A118" s="48"/>
      <c r="B118" s="49"/>
      <c r="C118" s="53"/>
      <c r="D118" s="51"/>
      <c r="F118" s="44" t="s">
        <v>150</v>
      </c>
      <c r="G118" s="45"/>
      <c r="H118" s="44" t="s">
        <v>151</v>
      </c>
      <c r="I118" s="45"/>
      <c r="J118" s="44" t="s">
        <v>152</v>
      </c>
      <c r="K118" s="45"/>
      <c r="L118" s="44" t="s">
        <v>153</v>
      </c>
      <c r="M118" s="45"/>
      <c r="N118" s="44" t="s">
        <v>165</v>
      </c>
      <c r="O118" s="45"/>
      <c r="P118" s="44" t="s">
        <v>154</v>
      </c>
      <c r="Q118" s="45"/>
    </row>
    <row r="119" spans="1:17" x14ac:dyDescent="0.25">
      <c r="A119" s="40" t="s">
        <v>156</v>
      </c>
      <c r="B119" s="41"/>
      <c r="C119" s="13">
        <v>69</v>
      </c>
      <c r="D119" s="16">
        <v>67</v>
      </c>
      <c r="F119" s="24" t="s">
        <v>131</v>
      </c>
      <c r="G119" s="6">
        <v>1</v>
      </c>
      <c r="H119" s="24" t="s">
        <v>135</v>
      </c>
      <c r="I119" s="25">
        <v>1</v>
      </c>
      <c r="J119" s="24" t="s">
        <v>119</v>
      </c>
      <c r="K119" s="25">
        <v>1</v>
      </c>
      <c r="L119" s="28" t="s">
        <v>119</v>
      </c>
      <c r="M119">
        <v>3</v>
      </c>
      <c r="N119" s="24" t="s">
        <v>166</v>
      </c>
      <c r="O119" s="25">
        <v>1</v>
      </c>
      <c r="P119" s="24">
        <v>100</v>
      </c>
      <c r="Q119" s="25">
        <v>1</v>
      </c>
    </row>
    <row r="120" spans="1:17" x14ac:dyDescent="0.25">
      <c r="A120" s="40" t="s">
        <v>157</v>
      </c>
      <c r="B120" s="41"/>
      <c r="C120" s="13">
        <v>27</v>
      </c>
      <c r="D120" s="16">
        <v>31</v>
      </c>
      <c r="F120" s="24" t="s">
        <v>132</v>
      </c>
      <c r="G120" s="6">
        <v>2</v>
      </c>
      <c r="H120" s="24" t="s">
        <v>136</v>
      </c>
      <c r="I120" s="25">
        <v>2</v>
      </c>
      <c r="J120" s="24" t="s">
        <v>123</v>
      </c>
      <c r="K120" s="25">
        <v>2</v>
      </c>
      <c r="L120" s="28" t="s">
        <v>127</v>
      </c>
      <c r="M120">
        <v>4</v>
      </c>
      <c r="N120" s="24" t="s">
        <v>167</v>
      </c>
      <c r="O120" s="25">
        <v>2</v>
      </c>
      <c r="P120" s="24">
        <v>200</v>
      </c>
      <c r="Q120" s="25">
        <v>2</v>
      </c>
    </row>
    <row r="121" spans="1:17" x14ac:dyDescent="0.25">
      <c r="A121" s="40" t="s">
        <v>158</v>
      </c>
      <c r="B121" s="41"/>
      <c r="C121" s="13">
        <v>7</v>
      </c>
      <c r="D121" s="16">
        <v>7</v>
      </c>
      <c r="F121" s="24" t="s">
        <v>133</v>
      </c>
      <c r="G121" s="6">
        <v>3</v>
      </c>
      <c r="H121" s="24" t="s">
        <v>137</v>
      </c>
      <c r="I121" s="25">
        <v>3</v>
      </c>
      <c r="J121" s="24" t="s">
        <v>124</v>
      </c>
      <c r="K121" s="25">
        <v>3</v>
      </c>
      <c r="L121" s="28" t="s">
        <v>128</v>
      </c>
      <c r="M121">
        <v>5</v>
      </c>
      <c r="N121" s="24" t="s">
        <v>168</v>
      </c>
      <c r="O121" s="25">
        <v>3</v>
      </c>
      <c r="P121" s="24">
        <v>400</v>
      </c>
      <c r="Q121" s="25">
        <v>3</v>
      </c>
    </row>
    <row r="122" spans="1:17" ht="15.75" thickBot="1" x14ac:dyDescent="0.3">
      <c r="A122" s="42" t="s">
        <v>159</v>
      </c>
      <c r="B122" s="43"/>
      <c r="C122" s="18">
        <v>6</v>
      </c>
      <c r="D122" s="19">
        <v>5</v>
      </c>
      <c r="F122" s="26" t="s">
        <v>134</v>
      </c>
      <c r="G122" s="17">
        <v>4</v>
      </c>
      <c r="H122" s="24" t="s">
        <v>138</v>
      </c>
      <c r="I122" s="25">
        <v>4</v>
      </c>
      <c r="J122" s="24" t="s">
        <v>125</v>
      </c>
      <c r="K122" s="25">
        <v>4</v>
      </c>
      <c r="L122" s="28" t="s">
        <v>125</v>
      </c>
      <c r="M122">
        <v>6</v>
      </c>
      <c r="N122" s="24" t="s">
        <v>169</v>
      </c>
      <c r="O122" s="25">
        <v>4</v>
      </c>
      <c r="P122" s="24">
        <v>800</v>
      </c>
      <c r="Q122" s="25">
        <v>4</v>
      </c>
    </row>
    <row r="123" spans="1:17" x14ac:dyDescent="0.25">
      <c r="A123" s="6"/>
      <c r="C123"/>
      <c r="F123" s="2"/>
      <c r="G123" s="6"/>
      <c r="H123" s="24" t="s">
        <v>139</v>
      </c>
      <c r="I123" s="25">
        <v>5</v>
      </c>
      <c r="J123" s="24" t="s">
        <v>126</v>
      </c>
      <c r="K123" s="25">
        <v>5</v>
      </c>
      <c r="L123" s="28" t="s">
        <v>126</v>
      </c>
      <c r="M123">
        <v>7</v>
      </c>
      <c r="N123" s="24" t="s">
        <v>170</v>
      </c>
      <c r="O123" s="25">
        <v>5</v>
      </c>
      <c r="P123" s="24">
        <v>1600</v>
      </c>
      <c r="Q123" s="25">
        <v>5</v>
      </c>
    </row>
    <row r="124" spans="1:17" ht="45.75" thickBot="1" x14ac:dyDescent="0.3">
      <c r="F124" s="2"/>
      <c r="G124" s="6"/>
      <c r="H124" s="24" t="s">
        <v>140</v>
      </c>
      <c r="I124" s="25">
        <v>6</v>
      </c>
      <c r="J124" s="38" t="s">
        <v>10</v>
      </c>
      <c r="K124" s="27">
        <v>1</v>
      </c>
      <c r="L124" s="39" t="s">
        <v>129</v>
      </c>
      <c r="M124" s="29">
        <v>8</v>
      </c>
      <c r="N124" s="24" t="s">
        <v>171</v>
      </c>
      <c r="O124" s="25">
        <v>6</v>
      </c>
      <c r="P124" s="38" t="s">
        <v>10</v>
      </c>
      <c r="Q124" s="27">
        <v>1</v>
      </c>
    </row>
    <row r="125" spans="1:17" x14ac:dyDescent="0.25">
      <c r="F125" s="2"/>
      <c r="G125" s="7"/>
      <c r="H125" s="24" t="s">
        <v>141</v>
      </c>
      <c r="I125" s="25">
        <v>7</v>
      </c>
      <c r="J125" s="2"/>
      <c r="K125" s="7"/>
      <c r="N125" s="24" t="s">
        <v>172</v>
      </c>
      <c r="O125" s="30">
        <v>7</v>
      </c>
      <c r="P125" s="2"/>
      <c r="Q125" s="7"/>
    </row>
    <row r="126" spans="1:17" x14ac:dyDescent="0.25">
      <c r="F126" s="2"/>
      <c r="G126" s="7"/>
      <c r="H126" s="24" t="s">
        <v>142</v>
      </c>
      <c r="I126" s="25">
        <v>8</v>
      </c>
      <c r="J126" s="2"/>
      <c r="K126" s="7"/>
      <c r="N126" s="24" t="s">
        <v>173</v>
      </c>
      <c r="O126" s="30">
        <v>8</v>
      </c>
      <c r="P126" s="2"/>
      <c r="Q126" s="7"/>
    </row>
    <row r="127" spans="1:17" x14ac:dyDescent="0.25">
      <c r="F127" s="2"/>
      <c r="G127" s="7"/>
      <c r="H127" s="24" t="s">
        <v>143</v>
      </c>
      <c r="I127" s="25">
        <v>9</v>
      </c>
      <c r="J127" s="2"/>
      <c r="K127" s="7"/>
      <c r="N127" s="24" t="s">
        <v>174</v>
      </c>
      <c r="O127" s="30">
        <v>9</v>
      </c>
      <c r="P127" s="2"/>
      <c r="Q127" s="7"/>
    </row>
    <row r="128" spans="1:17" x14ac:dyDescent="0.25">
      <c r="F128" s="2"/>
      <c r="G128" s="7"/>
      <c r="H128" s="24" t="s">
        <v>144</v>
      </c>
      <c r="I128" s="25">
        <v>10</v>
      </c>
      <c r="J128" s="2"/>
      <c r="K128" s="7"/>
      <c r="N128" s="24" t="s">
        <v>175</v>
      </c>
      <c r="O128" s="30">
        <v>10</v>
      </c>
      <c r="P128" s="2"/>
      <c r="Q128" s="7"/>
    </row>
    <row r="129" spans="6:17" ht="45.75" thickBot="1" x14ac:dyDescent="0.3">
      <c r="F129" s="2"/>
      <c r="G129" s="7"/>
      <c r="H129" s="38" t="s">
        <v>145</v>
      </c>
      <c r="I129" s="27">
        <v>1</v>
      </c>
      <c r="J129" s="2"/>
      <c r="K129" s="7"/>
      <c r="N129" s="38" t="s">
        <v>176</v>
      </c>
      <c r="O129" s="31">
        <v>11</v>
      </c>
      <c r="P129" s="2"/>
      <c r="Q129" s="7"/>
    </row>
    <row r="130" spans="6:17" x14ac:dyDescent="0.25">
      <c r="F130" s="2"/>
      <c r="G130" s="7"/>
      <c r="H130" s="7"/>
      <c r="J130" s="2"/>
      <c r="K130" s="7"/>
      <c r="P130" s="2"/>
      <c r="Q130" s="7"/>
    </row>
    <row r="131" spans="6:17" x14ac:dyDescent="0.25">
      <c r="F131" s="2"/>
      <c r="G131" s="7"/>
      <c r="J131" s="2"/>
      <c r="K131" s="7"/>
      <c r="P131" s="2"/>
      <c r="Q131" s="7"/>
    </row>
    <row r="132" spans="6:17" x14ac:dyDescent="0.25">
      <c r="F132" s="2"/>
      <c r="G132" s="2"/>
      <c r="J132" s="2"/>
      <c r="K132" s="2"/>
    </row>
    <row r="133" spans="6:17" x14ac:dyDescent="0.25">
      <c r="F133" s="2"/>
      <c r="G133" s="2"/>
      <c r="J133" s="2"/>
      <c r="K133" s="2"/>
    </row>
    <row r="134" spans="6:17" x14ac:dyDescent="0.25">
      <c r="F134" s="2"/>
      <c r="G134" s="2"/>
      <c r="J134" s="2"/>
      <c r="K134" s="2"/>
    </row>
    <row r="135" spans="6:17" x14ac:dyDescent="0.25">
      <c r="F135" s="2"/>
      <c r="G135" s="2"/>
      <c r="J135" s="2"/>
      <c r="K135" s="2"/>
    </row>
    <row r="136" spans="6:17" x14ac:dyDescent="0.25">
      <c r="F136" s="2"/>
      <c r="G136" s="2"/>
      <c r="J136" s="2"/>
      <c r="K136" s="2"/>
    </row>
    <row r="137" spans="6:17" x14ac:dyDescent="0.25">
      <c r="F137" s="2"/>
      <c r="G137" s="2"/>
      <c r="J137" s="2"/>
      <c r="K137" s="2"/>
    </row>
    <row r="138" spans="6:17" x14ac:dyDescent="0.25">
      <c r="F138" s="2"/>
      <c r="G138" s="2"/>
      <c r="J138" s="2"/>
      <c r="K138" s="2"/>
    </row>
    <row r="139" spans="6:17" x14ac:dyDescent="0.25">
      <c r="F139" s="2"/>
      <c r="G139" s="2"/>
      <c r="J139" s="2"/>
      <c r="K139" s="2"/>
    </row>
    <row r="140" spans="6:17" x14ac:dyDescent="0.25">
      <c r="F140" s="2"/>
      <c r="G140" s="2"/>
      <c r="J140" s="2"/>
      <c r="K140" s="2"/>
    </row>
  </sheetData>
  <sheetProtection sheet="1" objects="1" scenarios="1"/>
  <mergeCells count="19">
    <mergeCell ref="N117:O117"/>
    <mergeCell ref="L117:M117"/>
    <mergeCell ref="J117:K117"/>
    <mergeCell ref="A121:B121"/>
    <mergeCell ref="A122:B122"/>
    <mergeCell ref="P118:Q118"/>
    <mergeCell ref="N118:O118"/>
    <mergeCell ref="L118:M118"/>
    <mergeCell ref="J118:K118"/>
    <mergeCell ref="H118:I118"/>
    <mergeCell ref="F118:G118"/>
    <mergeCell ref="A117:B118"/>
    <mergeCell ref="D117:D118"/>
    <mergeCell ref="C117:C118"/>
    <mergeCell ref="A119:B119"/>
    <mergeCell ref="A120:B120"/>
    <mergeCell ref="H117:I117"/>
    <mergeCell ref="P117:Q117"/>
    <mergeCell ref="F117:G117"/>
  </mergeCells>
  <conditionalFormatting sqref="F1:F115 F117:F1048576">
    <cfRule type="cellIs" dxfId="7" priority="10" operator="equal">
      <formula>4</formula>
    </cfRule>
    <cfRule type="cellIs" dxfId="6" priority="12" operator="equal">
      <formula>5</formula>
    </cfRule>
  </conditionalFormatting>
  <conditionalFormatting sqref="H1 J1:J115 J117:J1048576">
    <cfRule type="cellIs" dxfId="5" priority="6" operator="equal">
      <formula>5</formula>
    </cfRule>
  </conditionalFormatting>
  <conditionalFormatting sqref="H2:H111">
    <cfRule type="cellIs" dxfId="4" priority="3" operator="greaterThan">
      <formula>9</formula>
    </cfRule>
  </conditionalFormatting>
  <conditionalFormatting sqref="L1:L115 L117:L1048576">
    <cfRule type="cellIs" dxfId="3" priority="16" operator="equal">
      <formula>8</formula>
    </cfRule>
  </conditionalFormatting>
  <conditionalFormatting sqref="N1:N2 N4:N5 N11:N115 N117:N1048576">
    <cfRule type="cellIs" dxfId="2" priority="14" operator="equal">
      <formula>4</formula>
    </cfRule>
  </conditionalFormatting>
  <conditionalFormatting sqref="N2:N111">
    <cfRule type="cellIs" dxfId="1" priority="1" operator="greaterThan">
      <formula>5</formula>
    </cfRule>
  </conditionalFormatting>
  <conditionalFormatting sqref="P2:P111">
    <cfRule type="cellIs" dxfId="0" priority="13" operator="equal">
      <formula>5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Voting Model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Spark Solutions</dc:creator>
  <cp:lastModifiedBy>Trevor Buhnai</cp:lastModifiedBy>
  <dcterms:created xsi:type="dcterms:W3CDTF">2024-04-10T13:18:20Z</dcterms:created>
  <dcterms:modified xsi:type="dcterms:W3CDTF">2026-02-04T16:54:09Z</dcterms:modified>
</cp:coreProperties>
</file>